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dith/Desktop/SPIP/transfert janvier 20/"/>
    </mc:Choice>
  </mc:AlternateContent>
  <xr:revisionPtr revIDLastSave="0" documentId="8_{9A2EF7DF-F9E2-484C-B5CF-B5BC75064118}" xr6:coauthVersionLast="36" xr6:coauthVersionMax="36" xr10:uidLastSave="{00000000-0000-0000-0000-000000000000}"/>
  <bookViews>
    <workbookView xWindow="0" yWindow="460" windowWidth="22600" windowHeight="16140" xr2:uid="{00000000-000D-0000-FFFF-FFFF00000000}"/>
  </bookViews>
  <sheets>
    <sheet name="BCP E31" sheetId="4" r:id="rId1"/>
    <sheet name="BCP E32" sheetId="1" r:id="rId2"/>
    <sheet name="BCP E33" sheetId="5" r:id="rId3"/>
    <sheet name="Feuil2" sheetId="2" r:id="rId4"/>
    <sheet name="Feuil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4" l="1"/>
  <c r="J16" i="4"/>
  <c r="J17" i="4"/>
  <c r="G19" i="4"/>
  <c r="I5" i="1"/>
  <c r="J7" i="4"/>
  <c r="J8" i="4"/>
  <c r="I7" i="4" s="1"/>
  <c r="G12" i="4" s="1"/>
  <c r="E20" i="4" s="1"/>
  <c r="E21" i="4" s="1"/>
  <c r="J9" i="4"/>
  <c r="J10" i="4"/>
  <c r="I11" i="4"/>
  <c r="J11" i="4"/>
  <c r="I18" i="4"/>
  <c r="I7" i="1"/>
  <c r="E12" i="1" s="1"/>
  <c r="E13" i="1" s="1"/>
  <c r="I9" i="1"/>
  <c r="I11" i="1"/>
  <c r="I8" i="5"/>
  <c r="I10" i="5"/>
  <c r="I7" i="5"/>
  <c r="I5" i="5"/>
  <c r="I11" i="5" s="1"/>
  <c r="C11" i="5"/>
  <c r="C12" i="1"/>
  <c r="I12" i="1" l="1"/>
  <c r="E11" i="5"/>
  <c r="E12" i="5" s="1"/>
</calcChain>
</file>

<file path=xl/sharedStrings.xml><?xml version="1.0" encoding="utf-8"?>
<sst xmlns="http://schemas.openxmlformats.org/spreadsheetml/2006/main" count="111" uniqueCount="71">
  <si>
    <t xml:space="preserve">CCF </t>
  </si>
  <si>
    <t>COMPETENCES</t>
  </si>
  <si>
    <t>Critères d'évaluation</t>
  </si>
  <si>
    <t>TI*</t>
  </si>
  <si>
    <t>I*</t>
  </si>
  <si>
    <t>S*</t>
  </si>
  <si>
    <t>TS*</t>
  </si>
  <si>
    <t>Total / 20</t>
  </si>
  <si>
    <t xml:space="preserve">Appréciations : </t>
  </si>
  <si>
    <t xml:space="preserve">C11.2
C11.3
C21.2
C21.3
C21.4
</t>
  </si>
  <si>
    <t xml:space="preserve">C11.2    Mettre en œuvre des protocoles de techniques de soins esthétiques du visage                                                        </t>
  </si>
  <si>
    <t>C11.3   Mettre en œuvre des protocoles de techniques de soins esthétiques du corps</t>
  </si>
  <si>
    <t xml:space="preserve">
- Respect du protocole
- Maitrise des techniques
- Résultat net
- Maîtrise des techniques adaptées à la demande : 
o Manuelles
o Utilisant des appareils 
o Utilisant des produits cosmétiques
                                                                                   Enchainement logique des étapes
</t>
  </si>
  <si>
    <t>TI : Très insuffisant        I : Insuffisant        S : Satisfaisant        TS : Très Satisfaisant</t>
  </si>
  <si>
    <t>Coeff 5</t>
  </si>
  <si>
    <t>Date :</t>
  </si>
  <si>
    <t>- Organisation, installation rationnelle et complète du poste de travail
- Respect de :
o la réglementation en vigueur
o l’anatomie et la physiologie
o le confort  du ou de la  client(e)
o les règles d’hygiène, de sécurité et d’ergonomie
o une démarche éco-citoyenne
o une durée de réalisation optimisée</t>
  </si>
  <si>
    <t>- Maîtrise des techniques adaptées à la demande : 
o Manuelles
o Utilisant des appareils
o Utilisant des produits cosmétiques
- Enchainement logique des étapes</t>
  </si>
  <si>
    <t xml:space="preserve"> Réaliser un soin esthétique du corps en utilisant :
- des techniques manuelles
- des produits cosmétiques
- des appareils</t>
  </si>
  <si>
    <t>Réaliser la phase de traitement du soin esthétique du visage, cou en utilisant :
- des techniques manuelles
- des produits cosmétiques
- des appareils</t>
  </si>
  <si>
    <r>
      <t xml:space="preserve">PÔLES 1 et 2        </t>
    </r>
    <r>
      <rPr>
        <b/>
        <sz val="12"/>
        <color rgb="FFFF0000"/>
        <rFont val="Arial"/>
        <family val="2"/>
      </rPr>
      <t>E32</t>
    </r>
    <r>
      <rPr>
        <sz val="11"/>
        <color rgb="FFFF0000"/>
        <rFont val="Arial"/>
        <family val="2"/>
      </rPr>
      <t xml:space="preserve"> TECHNIQUES DE SOINS ESTHETIQUES</t>
    </r>
  </si>
  <si>
    <t xml:space="preserve">  Grille d'évaluation   BCP ESTHETIQUE COSMETIQUE PARFUMERIE</t>
  </si>
  <si>
    <t xml:space="preserve">- Modèle sans poil sur les zones évaluées, pas de prothèse ongulaire, pas de faux-cils, pas d’extension, pas de coloration de cils ou sourcils, Ongles non manucurés - la note est divisée par 2 sur les compétences C11.3, C21.2, C21.3, C21.4  - Si piercing la note de 0 est attribuée à l’hygiène </t>
  </si>
  <si>
    <t>Points</t>
  </si>
  <si>
    <t>C21.2 C21.3 C21.4 Mettre en œuvre des protocoles de techniques esthétiques liées aux phanères                                     C11.3 Mettre en œuvre des soins esthétiques sur les mains et les pieds</t>
  </si>
  <si>
    <t xml:space="preserve">Noms et signature des évaluateurs </t>
  </si>
  <si>
    <t>La note est générée automatiquement</t>
  </si>
  <si>
    <t>Poids</t>
  </si>
  <si>
    <t>Session 20….        Centre d'épreuve :</t>
  </si>
  <si>
    <r>
      <rPr>
        <b/>
        <sz val="10"/>
        <color rgb="FF0070C0"/>
        <rFont val="Symbol"/>
        <family val="1"/>
        <charset val="2"/>
      </rPr>
      <t>·</t>
    </r>
    <r>
      <rPr>
        <b/>
        <sz val="9"/>
        <color rgb="FF0070C0"/>
        <rFont val="Arial"/>
        <family val="2"/>
      </rPr>
      <t xml:space="preserve"> </t>
    </r>
    <r>
      <rPr>
        <b/>
        <sz val="10"/>
        <color rgb="FF0070C0"/>
        <rFont val="Arial"/>
        <family val="2"/>
      </rPr>
      <t xml:space="preserve">Réaliser des épilations 
- Visage
- Membres supérieurs et inférieurs
- Tronc
- Maillot (simple, brésilien)
</t>
    </r>
    <r>
      <rPr>
        <b/>
        <u/>
        <sz val="10"/>
        <color rgb="FF0070C0"/>
        <rFont val="Arial"/>
        <family val="2"/>
      </rPr>
      <t>OU</t>
    </r>
    <r>
      <rPr>
        <b/>
        <sz val="10"/>
        <color rgb="FF0070C0"/>
        <rFont val="Arial"/>
        <family val="2"/>
      </rPr>
      <t xml:space="preserve"> </t>
    </r>
    <r>
      <rPr>
        <b/>
        <sz val="10"/>
        <color rgb="FF0070C0"/>
        <rFont val="Symbol"/>
        <family val="1"/>
        <charset val="2"/>
      </rPr>
      <t xml:space="preserve">· </t>
    </r>
    <r>
      <rPr>
        <b/>
        <sz val="10"/>
        <color rgb="FF0070C0"/>
        <rFont val="Arial"/>
        <family val="2"/>
      </rPr>
      <t xml:space="preserve">Réaliser des colorations des cils ou sourcils
</t>
    </r>
    <r>
      <rPr>
        <b/>
        <u/>
        <sz val="10"/>
        <color rgb="FF0070C0"/>
        <rFont val="Arial"/>
        <family val="2"/>
      </rPr>
      <t>OU</t>
    </r>
    <r>
      <rPr>
        <b/>
        <sz val="10"/>
        <color rgb="FF0070C0"/>
        <rFont val="Arial"/>
        <family val="2"/>
      </rPr>
      <t xml:space="preserve"> </t>
    </r>
    <r>
      <rPr>
        <b/>
        <sz val="10"/>
        <color rgb="FF0070C0"/>
        <rFont val="Symbol"/>
        <family val="1"/>
        <charset val="2"/>
      </rPr>
      <t xml:space="preserve">· </t>
    </r>
    <r>
      <rPr>
        <b/>
        <sz val="10"/>
        <color rgb="FF0070C0"/>
        <rFont val="Arial"/>
        <family val="2"/>
      </rPr>
      <t xml:space="preserve">Réaliser une permanente ou un rehaussement des cils
</t>
    </r>
    <r>
      <rPr>
        <b/>
        <u/>
        <sz val="10"/>
        <color rgb="FF0070C0"/>
        <rFont val="Arial"/>
        <family val="2"/>
      </rPr>
      <t>OU</t>
    </r>
    <r>
      <rPr>
        <b/>
        <sz val="10"/>
        <color rgb="FF0070C0"/>
        <rFont val="Arial"/>
        <family val="2"/>
      </rPr>
      <t xml:space="preserve"> </t>
    </r>
    <r>
      <rPr>
        <b/>
        <sz val="10"/>
        <color rgb="FF0070C0"/>
        <rFont val="Symbol"/>
        <family val="1"/>
        <charset val="2"/>
      </rPr>
      <t xml:space="preserve">· </t>
    </r>
    <r>
      <rPr>
        <b/>
        <sz val="10"/>
        <color rgb="FF0070C0"/>
        <rFont val="Arial"/>
        <family val="2"/>
      </rPr>
      <t xml:space="preserve">Réaliser une prothésie ongulaire
</t>
    </r>
    <r>
      <rPr>
        <b/>
        <u/>
        <sz val="10"/>
        <color rgb="FF0070C0"/>
        <rFont val="Arial"/>
        <family val="2"/>
      </rPr>
      <t>OU</t>
    </r>
    <r>
      <rPr>
        <b/>
        <sz val="10"/>
        <color rgb="FF0070C0"/>
        <rFont val="Arial"/>
        <family val="2"/>
      </rPr>
      <t xml:space="preserve"> </t>
    </r>
    <r>
      <rPr>
        <b/>
        <sz val="10"/>
        <color rgb="FF0070C0"/>
        <rFont val="Symbol"/>
        <family val="1"/>
        <charset val="2"/>
      </rPr>
      <t>·</t>
    </r>
    <r>
      <rPr>
        <b/>
        <sz val="9"/>
        <color rgb="FF0070C0"/>
        <rFont val="Arial"/>
        <family val="2"/>
      </rPr>
      <t xml:space="preserve"> </t>
    </r>
    <r>
      <rPr>
        <b/>
        <sz val="10"/>
        <color rgb="FF0070C0"/>
        <rFont val="Arial"/>
        <family val="2"/>
      </rPr>
      <t>Réaliser des soins esthétiques sur les mains ou les pieds en utilisant :
- des techniques manuelles
- des produits cosmétiques
- des appareils</t>
    </r>
  </si>
  <si>
    <r>
      <t xml:space="preserve">PÔLES 3        </t>
    </r>
    <r>
      <rPr>
        <b/>
        <sz val="12"/>
        <color rgb="FFFF0000"/>
        <rFont val="Arial"/>
        <family val="2"/>
      </rPr>
      <t>E31</t>
    </r>
    <r>
      <rPr>
        <sz val="11"/>
        <color rgb="FFFF0000"/>
        <rFont val="Arial"/>
        <family val="2"/>
      </rPr>
      <t xml:space="preserve"> RELATION AVEC LA CLIENTELE</t>
    </r>
  </si>
  <si>
    <t>Coeff 3</t>
  </si>
  <si>
    <t xml:space="preserve">COMPETENCES EVALUEES </t>
  </si>
  <si>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C3</t>
    </r>
    <r>
      <rPr>
        <sz val="10"/>
        <color theme="1"/>
        <rFont val="Arial"/>
        <family val="2"/>
      </rPr>
      <t xml:space="preserve">1 : Accueillir et prendre en charge la clientèle               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C32</t>
    </r>
    <r>
      <rPr>
        <sz val="10"/>
        <color theme="1"/>
        <rFont val="Arial"/>
        <family val="2"/>
      </rPr>
      <t xml:space="preserve"> : Analyser les attentes de la clientèle                            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b/>
        <sz val="10"/>
        <color theme="1"/>
        <rFont val="Arial"/>
        <family val="2"/>
      </rPr>
      <t>C33</t>
    </r>
    <r>
      <rPr>
        <sz val="10"/>
        <color theme="1"/>
        <rFont val="Arial"/>
        <family val="2"/>
      </rPr>
      <t xml:space="preserve"> : Conseiller et vendre les produits cosmétiques et les prestations esthétiques                                                                                            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C34</t>
    </r>
    <r>
      <rPr>
        <sz val="10"/>
        <color theme="1"/>
        <rFont val="Arial"/>
        <family val="2"/>
      </rPr>
      <t xml:space="preserve"> : Mettre en place et animer des actions de promotion de produits et de prestations esthétiques                                                                   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C35</t>
    </r>
    <r>
      <rPr>
        <sz val="10"/>
        <color theme="1"/>
        <rFont val="Arial"/>
        <family val="2"/>
      </rPr>
      <t> : Evaluer la satisfaction de la clientèle</t>
    </r>
  </si>
  <si>
    <r>
      <rPr>
        <b/>
        <sz val="10"/>
        <color theme="4"/>
        <rFont val="Symbol"/>
        <family val="1"/>
        <charset val="2"/>
      </rPr>
      <t>·</t>
    </r>
    <r>
      <rPr>
        <b/>
        <sz val="10"/>
        <color theme="4"/>
        <rFont val="Arial"/>
        <family val="2"/>
      </rPr>
      <t xml:space="preserve"> Présentation claire, soignée, illustrée
</t>
    </r>
    <r>
      <rPr>
        <b/>
        <sz val="10"/>
        <color theme="4"/>
        <rFont val="Symbol"/>
        <family val="1"/>
        <charset val="2"/>
      </rPr>
      <t>·</t>
    </r>
    <r>
      <rPr>
        <b/>
        <sz val="10"/>
        <color theme="4"/>
        <rFont val="Arial"/>
        <family val="2"/>
      </rPr>
      <t xml:space="preserve"> Expression et orthographe</t>
    </r>
  </si>
  <si>
    <t>Contenu du dossier sur 20 points</t>
  </si>
  <si>
    <t>Présentation orale sur 40 points</t>
  </si>
  <si>
    <t>Note Oral</t>
  </si>
  <si>
    <t>Note Dossier</t>
  </si>
  <si>
    <t>Total / 60</t>
  </si>
  <si>
    <r>
      <t xml:space="preserve">PÔLES 1 et 2        </t>
    </r>
    <r>
      <rPr>
        <b/>
        <sz val="12"/>
        <color rgb="FFFF0000"/>
        <rFont val="Arial"/>
        <family val="2"/>
      </rPr>
      <t>E33</t>
    </r>
    <r>
      <rPr>
        <sz val="11"/>
        <color rgb="FFFF0000"/>
        <rFont val="Arial"/>
        <family val="2"/>
      </rPr>
      <t xml:space="preserve"> TECHNIQUES DE MAQUILLAGE</t>
    </r>
  </si>
  <si>
    <t>Coeff 2</t>
  </si>
  <si>
    <t xml:space="preserve">C12.2
C12.3
C22.2
C22.3
</t>
  </si>
  <si>
    <t>- Organisation, installation rationnelle et complète du poste de travail
- Respect de :
o la réglementation en vigueur
o le confort  du ou de la  client(e)
o les règles d’hygiène, de sécurité et d’ergonomie
o une démarche éco-citoyenne
o une durée de réalisation optimisée   La réalisation tient compte de l’anatomie et la physiologie de la cliente ou du client</t>
  </si>
  <si>
    <t xml:space="preserve">C12.2 C12.3     Mettre en œuvre des protocoles de maquillage du visage                                                        </t>
  </si>
  <si>
    <t>Réaliser un maquillage du visage</t>
  </si>
  <si>
    <t xml:space="preserve">Réaliser des démonstrations 
d’auto-maquillage
</t>
  </si>
  <si>
    <t xml:space="preserve">Conduite d’une séance d’auto-maquillage favorisant la vente et l’utilisation des produits de maquillage
- Pertinence de l’argumentaire 
- Maitrise du geste 
- langage adapté
</t>
  </si>
  <si>
    <t>C22.2  C22.3 Mettre en œuvre des protocoles de techniques de maquillage des ongles</t>
  </si>
  <si>
    <t xml:space="preserve"> Réaliser un maquillage des ongles classiques ou fantaisie
OU
Réaliser un maquillage semi-permanent des ongles
</t>
  </si>
  <si>
    <t xml:space="preserve">Technique maîtrisée
Résultats
- Mise en valeur des ongles
- Technicité maitrisée et résultat net 
- Respect des attentes de la cliente
</t>
  </si>
  <si>
    <t>- Pas de prothèse ongulaire, ongles non vernis mais manucurés
Pour une non-conformité la note est divisée par 2</t>
  </si>
  <si>
    <t xml:space="preserve">- Pénalité en cas de non-conformité du modèle en maquillage visage
Pas de faux-cils, pas d’extension, pas de maquillage permanent, modèle non maquillé, sourcils épilés, pas de piercing
Pour une non-conformité la note est divisée par 2
 </t>
  </si>
  <si>
    <t>Total / 40</t>
  </si>
  <si>
    <t>Total / 100</t>
  </si>
  <si>
    <r>
      <rPr>
        <b/>
        <sz val="10"/>
        <color rgb="FF0070C0"/>
        <rFont val="Symbol"/>
        <family val="1"/>
        <charset val="2"/>
      </rPr>
      <t>·</t>
    </r>
    <r>
      <rPr>
        <b/>
        <sz val="10"/>
        <color rgb="FF0070C0"/>
        <rFont val="Arial"/>
        <family val="2"/>
      </rPr>
      <t xml:space="preserve"> La présentation d’une ou plusieurs entreprises dans la.lesquelle.s le.la candidat.e a effectué une partie de sa formation ou exerce son activité professionnelle
</t>
    </r>
  </si>
  <si>
    <r>
      <rPr>
        <b/>
        <sz val="10"/>
        <color rgb="FF0070C0"/>
        <rFont val="Symbol"/>
        <family val="1"/>
        <charset val="2"/>
      </rPr>
      <t>·</t>
    </r>
    <r>
      <rPr>
        <b/>
        <sz val="10"/>
        <color rgb="FF0070C0"/>
        <rFont val="Arial"/>
        <family val="2"/>
      </rPr>
      <t xml:space="preserve"> Une présentation des différentes étapes des actes de vente réalisés par le.la candidat.e
</t>
    </r>
  </si>
  <si>
    <r>
      <rPr>
        <b/>
        <sz val="10"/>
        <color rgb="FF0070C0"/>
        <rFont val="Symbol"/>
        <family val="1"/>
        <charset val="2"/>
      </rPr>
      <t>·</t>
    </r>
    <r>
      <rPr>
        <b/>
        <sz val="10"/>
        <color rgb="FF0070C0"/>
        <rFont val="Arial"/>
        <family val="2"/>
      </rPr>
      <t xml:space="preserve"> La description de La mise en œuvre d’une action promotionnelle</t>
    </r>
  </si>
  <si>
    <r>
      <rPr>
        <b/>
        <sz val="10"/>
        <color rgb="FF0070C0"/>
        <rFont val="Symbol"/>
        <family val="1"/>
        <charset val="2"/>
      </rPr>
      <t>·</t>
    </r>
    <r>
      <rPr>
        <b/>
        <sz val="10"/>
        <color rgb="FF0070C0"/>
        <rFont val="Arial"/>
        <family val="2"/>
      </rPr>
      <t xml:space="preserve"> une enquête de satisfaction de La clientèle conduite par le.la candidat.e</t>
    </r>
  </si>
  <si>
    <t>- Localisation
- Organigramme
- Zone de chalandise
- Typologie de la clientèle
- Description des espaces professionnels</t>
  </si>
  <si>
    <t xml:space="preserve">
- Différentes étapes de vente vécues en entreprise</t>
  </si>
  <si>
    <t>- Action promotionnelle à laquelle le candidat a participé</t>
  </si>
  <si>
    <t>- Réalisée</t>
  </si>
  <si>
    <t>Note obtenue</t>
  </si>
  <si>
    <t>- Attitude professionnelle : tenue, langage 
- Questions pertinentes au regard des besoins de la clientèle
- Présentation d’une argumentation lors de la vente d’un produit ou d’une prestation</t>
  </si>
  <si>
    <r>
      <rPr>
        <b/>
        <i/>
        <sz val="10"/>
        <color theme="4"/>
        <rFont val="Arial"/>
        <family val="2"/>
      </rPr>
      <t>Action promotionnelle</t>
    </r>
    <r>
      <rPr>
        <b/>
        <sz val="10"/>
        <color theme="4"/>
        <rFont val="Arial"/>
        <family val="2"/>
      </rPr>
      <t xml:space="preserve"> :                                                                                       - Démarche argumentée et objectifs 
- Présentation argumentée de la valorisation du support publicitaire
- Proposition d’exploitation argumentée et conforme à la réglementation
- Prise en compte et interprétation des indicateurs pour mesurer l’impact</t>
    </r>
  </si>
  <si>
    <r>
      <rPr>
        <b/>
        <i/>
        <sz val="10"/>
        <color theme="4"/>
        <rFont val="Arial"/>
        <family val="2"/>
      </rPr>
      <t>Enquête de satisfaction</t>
    </r>
    <r>
      <rPr>
        <b/>
        <sz val="10"/>
        <color theme="4"/>
        <rFont val="Arial"/>
        <family val="2"/>
      </rPr>
      <t xml:space="preserve"> :
- Formulation d’un questionnement pertinent 
- Solutions adaptées et argumentées</t>
    </r>
  </si>
  <si>
    <t>points</t>
  </si>
  <si>
    <t xml:space="preserve">NOM et prénom du candidat  : </t>
  </si>
  <si>
    <t>Appréciations:</t>
  </si>
  <si>
    <t>Noms et signatures des évaluateurs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</si>
</sst>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5"/>
      <name val="Arial"/>
      <family val="2"/>
    </font>
    <font>
      <sz val="11"/>
      <color theme="5"/>
      <name val="Calibri"/>
      <family val="2"/>
      <scheme val="minor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9"/>
      <color theme="4"/>
      <name val="Arial"/>
      <family val="2"/>
    </font>
    <font>
      <b/>
      <sz val="10"/>
      <color rgb="FF0070C0"/>
      <name val="Symbol"/>
      <family val="1"/>
      <charset val="2"/>
    </font>
    <font>
      <b/>
      <u/>
      <sz val="10"/>
      <color rgb="FF0070C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b/>
      <sz val="10"/>
      <color theme="4"/>
      <name val="Arial"/>
      <family val="2"/>
    </font>
    <font>
      <b/>
      <sz val="10"/>
      <color theme="4"/>
      <name val="Symbol"/>
      <family val="1"/>
      <charset val="2"/>
    </font>
    <font>
      <b/>
      <sz val="11"/>
      <color theme="5"/>
      <name val="Arial"/>
      <family val="2"/>
    </font>
    <font>
      <b/>
      <sz val="11"/>
      <color theme="9" tint="-0.249977111117893"/>
      <name val="Arial"/>
      <family val="2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i/>
      <sz val="10"/>
      <color theme="4"/>
      <name val="Arial"/>
      <family val="2"/>
    </font>
    <font>
      <sz val="11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vertical="center" wrapText="1"/>
    </xf>
    <xf numFmtId="9" fontId="6" fillId="4" borderId="4" xfId="1" applyNumberFormat="1" applyFont="1" applyFill="1" applyBorder="1" applyAlignment="1">
      <alignment horizontal="center" vertical="center"/>
    </xf>
    <xf numFmtId="49" fontId="8" fillId="6" borderId="4" xfId="1" applyNumberFormat="1" applyFont="1" applyFill="1" applyBorder="1" applyAlignment="1">
      <alignment horizontal="left" vertical="center" wrapText="1"/>
    </xf>
    <xf numFmtId="49" fontId="8" fillId="6" borderId="4" xfId="1" applyNumberFormat="1" applyFont="1" applyFill="1" applyBorder="1" applyAlignment="1">
      <alignment vertical="center" wrapText="1"/>
    </xf>
    <xf numFmtId="9" fontId="6" fillId="7" borderId="4" xfId="1" applyNumberFormat="1" applyFont="1" applyFill="1" applyBorder="1" applyAlignment="1">
      <alignment horizontal="center" vertical="center"/>
    </xf>
    <xf numFmtId="0" fontId="5" fillId="6" borderId="9" xfId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16" fillId="0" borderId="0" xfId="0" applyFont="1"/>
    <xf numFmtId="0" fontId="14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4" xfId="0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4" fillId="2" borderId="4" xfId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6" fillId="4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49" fontId="7" fillId="6" borderId="4" xfId="1" applyNumberFormat="1" applyFont="1" applyFill="1" applyBorder="1" applyAlignment="1">
      <alignment horizontal="left" vertical="top" wrapText="1"/>
    </xf>
    <xf numFmtId="9" fontId="0" fillId="7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24" fillId="6" borderId="1" xfId="1" applyNumberFormat="1" applyFont="1" applyFill="1" applyBorder="1" applyAlignment="1">
      <alignment horizontal="left" vertical="center" wrapText="1"/>
    </xf>
    <xf numFmtId="49" fontId="24" fillId="6" borderId="2" xfId="1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top" wrapText="1"/>
    </xf>
    <xf numFmtId="0" fontId="5" fillId="3" borderId="12" xfId="1" applyFont="1" applyFill="1" applyBorder="1" applyAlignment="1">
      <alignment horizontal="center" vertical="center"/>
    </xf>
    <xf numFmtId="9" fontId="6" fillId="4" borderId="1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vertical="top" wrapText="1"/>
    </xf>
    <xf numFmtId="165" fontId="6" fillId="4" borderId="4" xfId="1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1" fontId="6" fillId="11" borderId="4" xfId="1" applyNumberFormat="1" applyFont="1" applyFill="1" applyBorder="1" applyAlignment="1">
      <alignment horizontal="center" vertical="center"/>
    </xf>
    <xf numFmtId="1" fontId="6" fillId="10" borderId="1" xfId="1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3" borderId="17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/>
    <xf numFmtId="0" fontId="33" fillId="0" borderId="0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6" fillId="12" borderId="0" xfId="0" applyFont="1" applyFill="1"/>
    <xf numFmtId="0" fontId="5" fillId="6" borderId="4" xfId="1" applyFont="1" applyFill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164" fontId="21" fillId="10" borderId="3" xfId="1" applyNumberFormat="1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/>
    </xf>
    <xf numFmtId="49" fontId="3" fillId="0" borderId="13" xfId="1" applyNumberFormat="1" applyFont="1" applyFill="1" applyBorder="1" applyAlignment="1">
      <alignment horizontal="center" vertical="center" wrapText="1"/>
    </xf>
    <xf numFmtId="49" fontId="3" fillId="0" borderId="14" xfId="1" applyNumberFormat="1" applyFont="1" applyFill="1" applyBorder="1" applyAlignment="1">
      <alignment horizontal="center" vertical="center" wrapText="1"/>
    </xf>
    <xf numFmtId="49" fontId="2" fillId="10" borderId="4" xfId="1" applyNumberFormat="1" applyFont="1" applyFill="1" applyBorder="1" applyAlignment="1">
      <alignment horizontal="center" vertical="center" wrapText="1"/>
    </xf>
    <xf numFmtId="49" fontId="2" fillId="11" borderId="4" xfId="1" applyNumberFormat="1" applyFont="1" applyFill="1" applyBorder="1" applyAlignment="1">
      <alignment horizontal="center" vertical="center" wrapText="1"/>
    </xf>
    <xf numFmtId="49" fontId="24" fillId="0" borderId="1" xfId="1" applyNumberFormat="1" applyFont="1" applyFill="1" applyBorder="1" applyAlignment="1">
      <alignment horizontal="left" vertical="top" wrapText="1"/>
    </xf>
    <xf numFmtId="49" fontId="24" fillId="0" borderId="2" xfId="1" applyNumberFormat="1" applyFont="1" applyFill="1" applyBorder="1" applyAlignment="1">
      <alignment horizontal="left" vertical="top" wrapText="1"/>
    </xf>
    <xf numFmtId="0" fontId="35" fillId="0" borderId="1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164" fontId="21" fillId="11" borderId="3" xfId="1" applyNumberFormat="1" applyFont="1" applyFill="1" applyBorder="1" applyAlignment="1">
      <alignment horizontal="center" vertical="center" wrapText="1"/>
    </xf>
    <xf numFmtId="164" fontId="21" fillId="11" borderId="2" xfId="1" applyNumberFormat="1" applyFont="1" applyFill="1" applyBorder="1" applyAlignment="1">
      <alignment horizontal="center" vertical="center" wrapText="1"/>
    </xf>
    <xf numFmtId="49" fontId="10" fillId="5" borderId="3" xfId="1" applyNumberFormat="1" applyFont="1" applyFill="1" applyBorder="1" applyAlignment="1">
      <alignment horizontal="center" vertical="top" wrapText="1"/>
    </xf>
    <xf numFmtId="49" fontId="10" fillId="5" borderId="2" xfId="1" applyNumberFormat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 applyProtection="1">
      <alignment horizontal="left" vertical="top" wrapText="1"/>
      <protection locked="0"/>
    </xf>
    <xf numFmtId="0" fontId="5" fillId="2" borderId="3" xfId="1" applyFont="1" applyFill="1" applyBorder="1" applyAlignment="1" applyProtection="1">
      <alignment horizontal="left" vertical="top" wrapText="1"/>
      <protection locked="0"/>
    </xf>
    <xf numFmtId="0" fontId="5" fillId="2" borderId="2" xfId="1" applyFont="1" applyFill="1" applyBorder="1" applyAlignment="1" applyProtection="1">
      <alignment horizontal="left" vertical="top" wrapText="1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2" fillId="0" borderId="0" xfId="1" applyFont="1" applyBorder="1" applyAlignment="1" applyProtection="1">
      <alignment horizontal="left" vertical="center" wrapText="1"/>
      <protection locked="0"/>
    </xf>
    <xf numFmtId="0" fontId="2" fillId="0" borderId="5" xfId="1" applyFont="1" applyBorder="1" applyAlignment="1" applyProtection="1">
      <alignment horizontal="left" vertical="center" wrapText="1"/>
      <protection locked="0"/>
    </xf>
    <xf numFmtId="0" fontId="4" fillId="0" borderId="3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21" fillId="8" borderId="4" xfId="1" applyFont="1" applyFill="1" applyBorder="1" applyAlignment="1">
      <alignment horizontal="center" vertical="center" wrapText="1"/>
    </xf>
    <xf numFmtId="0" fontId="21" fillId="8" borderId="15" xfId="1" applyFont="1" applyFill="1" applyBorder="1" applyAlignment="1">
      <alignment horizontal="center" vertical="center" wrapText="1"/>
    </xf>
    <xf numFmtId="49" fontId="24" fillId="6" borderId="1" xfId="1" applyNumberFormat="1" applyFont="1" applyFill="1" applyBorder="1" applyAlignment="1">
      <alignment horizontal="left" vertical="center" wrapText="1"/>
    </xf>
    <xf numFmtId="49" fontId="24" fillId="6" borderId="2" xfId="1" applyNumberFormat="1" applyFont="1" applyFill="1" applyBorder="1" applyAlignment="1">
      <alignment horizontal="left" vertical="center" wrapText="1"/>
    </xf>
    <xf numFmtId="164" fontId="26" fillId="0" borderId="1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6" fillId="4" borderId="15" xfId="1" applyNumberFormat="1" applyFont="1" applyFill="1" applyBorder="1" applyAlignment="1">
      <alignment horizontal="center" vertical="center"/>
    </xf>
    <xf numFmtId="9" fontId="6" fillId="4" borderId="11" xfId="1" applyNumberFormat="1" applyFont="1" applyFill="1" applyBorder="1" applyAlignment="1">
      <alignment horizontal="center" vertical="center"/>
    </xf>
    <xf numFmtId="9" fontId="6" fillId="4" borderId="16" xfId="1" applyNumberFormat="1" applyFont="1" applyFill="1" applyBorder="1" applyAlignment="1">
      <alignment horizontal="center" vertical="center"/>
    </xf>
    <xf numFmtId="1" fontId="6" fillId="0" borderId="18" xfId="1" applyNumberFormat="1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1" fontId="6" fillId="0" borderId="19" xfId="1" applyNumberFormat="1" applyFont="1" applyFill="1" applyBorder="1" applyAlignment="1">
      <alignment horizontal="center" vertical="center"/>
    </xf>
    <xf numFmtId="164" fontId="30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164" fontId="21" fillId="1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49" fontId="10" fillId="5" borderId="1" xfId="1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64" fontId="2" fillId="11" borderId="3" xfId="1" applyNumberFormat="1" applyFont="1" applyFill="1" applyBorder="1" applyAlignment="1">
      <alignment horizontal="center" vertical="center" wrapText="1"/>
    </xf>
    <xf numFmtId="164" fontId="2" fillId="11" borderId="2" xfId="1" applyNumberFormat="1" applyFont="1" applyFill="1" applyBorder="1" applyAlignment="1">
      <alignment horizontal="center" vertical="center" wrapText="1"/>
    </xf>
    <xf numFmtId="49" fontId="4" fillId="0" borderId="15" xfId="1" applyNumberFormat="1" applyFont="1" applyFill="1" applyBorder="1" applyAlignment="1">
      <alignment horizontal="center" vertical="center" wrapText="1"/>
    </xf>
    <xf numFmtId="49" fontId="4" fillId="0" borderId="16" xfId="1" applyNumberFormat="1" applyFont="1" applyFill="1" applyBorder="1" applyAlignment="1">
      <alignment horizontal="center" vertical="center" wrapText="1"/>
    </xf>
    <xf numFmtId="164" fontId="2" fillId="10" borderId="1" xfId="1" applyNumberFormat="1" applyFont="1" applyFill="1" applyBorder="1" applyAlignment="1">
      <alignment horizontal="center" vertical="center" wrapText="1"/>
    </xf>
    <xf numFmtId="0" fontId="29" fillId="10" borderId="3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90" zoomScaleNormal="90" zoomScalePageLayoutView="90" workbookViewId="0">
      <selection activeCell="A22" sqref="A22:B22"/>
    </sheetView>
  </sheetViews>
  <sheetFormatPr baseColWidth="10" defaultRowHeight="15"/>
  <cols>
    <col min="1" max="1" width="28.5" customWidth="1"/>
    <col min="2" max="2" width="33.6640625" customWidth="1"/>
    <col min="3" max="3" width="5.6640625" customWidth="1"/>
    <col min="4" max="4" width="4.5" style="15" customWidth="1"/>
    <col min="5" max="6" width="6.1640625" customWidth="1"/>
    <col min="7" max="7" width="6" customWidth="1"/>
    <col min="8" max="8" width="6.5" customWidth="1"/>
    <col min="9" max="9" width="8.5" customWidth="1"/>
    <col min="10" max="10" width="10" style="53" customWidth="1"/>
  </cols>
  <sheetData>
    <row r="1" spans="1:12" ht="32.25" customHeight="1">
      <c r="A1" s="88" t="s">
        <v>21</v>
      </c>
      <c r="B1" s="89"/>
      <c r="C1" s="90" t="s">
        <v>28</v>
      </c>
      <c r="D1" s="91"/>
      <c r="E1" s="91"/>
      <c r="F1" s="91"/>
      <c r="G1" s="91"/>
      <c r="H1" s="92"/>
    </row>
    <row r="2" spans="1:12" ht="24" customHeight="1">
      <c r="A2" s="93" t="s">
        <v>30</v>
      </c>
      <c r="B2" s="94"/>
      <c r="C2" s="95" t="s">
        <v>0</v>
      </c>
      <c r="D2" s="96"/>
      <c r="E2" s="94"/>
      <c r="F2" s="97" t="s">
        <v>15</v>
      </c>
      <c r="G2" s="98"/>
      <c r="H2" s="21" t="s">
        <v>31</v>
      </c>
    </row>
    <row r="3" spans="1:12" ht="20.25" customHeight="1">
      <c r="A3" s="99" t="s">
        <v>68</v>
      </c>
      <c r="B3" s="99"/>
      <c r="C3" s="99"/>
      <c r="D3" s="99"/>
      <c r="E3" s="99"/>
      <c r="F3" s="99"/>
      <c r="G3" s="99"/>
      <c r="H3" s="100"/>
    </row>
    <row r="4" spans="1:12" ht="85.5" customHeight="1">
      <c r="A4" s="25" t="s">
        <v>32</v>
      </c>
      <c r="B4" s="101" t="s">
        <v>33</v>
      </c>
      <c r="C4" s="101"/>
      <c r="D4" s="101"/>
      <c r="E4" s="101"/>
      <c r="F4" s="101"/>
      <c r="G4" s="101"/>
      <c r="H4" s="102"/>
    </row>
    <row r="5" spans="1:12" ht="18.75" customHeight="1">
      <c r="A5" s="50"/>
      <c r="B5" s="28" t="s">
        <v>2</v>
      </c>
      <c r="C5" s="51" t="s">
        <v>27</v>
      </c>
      <c r="D5" s="29" t="s">
        <v>23</v>
      </c>
      <c r="E5" s="28" t="s">
        <v>3</v>
      </c>
      <c r="F5" s="28" t="s">
        <v>4</v>
      </c>
      <c r="G5" s="28" t="s">
        <v>5</v>
      </c>
      <c r="H5" s="36" t="s">
        <v>6</v>
      </c>
      <c r="I5" s="10"/>
      <c r="J5" s="54"/>
    </row>
    <row r="6" spans="1:12" ht="43.5" customHeight="1">
      <c r="A6" s="103" t="s">
        <v>35</v>
      </c>
      <c r="B6" s="103"/>
      <c r="C6" s="103"/>
      <c r="D6" s="103"/>
      <c r="E6" s="104"/>
      <c r="F6" s="104"/>
      <c r="G6" s="104"/>
      <c r="H6" s="104"/>
      <c r="I6" s="57" t="s">
        <v>63</v>
      </c>
      <c r="J6" s="54" t="s">
        <v>67</v>
      </c>
    </row>
    <row r="7" spans="1:12" ht="81.75" customHeight="1">
      <c r="A7" s="30" t="s">
        <v>55</v>
      </c>
      <c r="B7" s="7" t="s">
        <v>59</v>
      </c>
      <c r="C7" s="113">
        <v>0.8</v>
      </c>
      <c r="D7" s="116">
        <v>16</v>
      </c>
      <c r="E7" s="58"/>
      <c r="F7" s="58"/>
      <c r="G7" s="58"/>
      <c r="H7" s="58"/>
      <c r="I7" s="119">
        <f>SUM(J7:J10)</f>
        <v>0</v>
      </c>
      <c r="J7" s="54">
        <f>IF(H7&lt;&gt;"",4,IF(G7&lt;&gt;"",3,IF(F7&lt;&gt;"",1.5,IF(E7&lt;&gt;"",0,0))))</f>
        <v>0</v>
      </c>
    </row>
    <row r="8" spans="1:12" ht="57" customHeight="1">
      <c r="A8" s="30" t="s">
        <v>56</v>
      </c>
      <c r="B8" s="7" t="s">
        <v>60</v>
      </c>
      <c r="C8" s="114"/>
      <c r="D8" s="117"/>
      <c r="E8" s="58"/>
      <c r="F8" s="58"/>
      <c r="G8" s="58"/>
      <c r="H8" s="58"/>
      <c r="I8" s="119"/>
      <c r="J8" s="54">
        <f>IF(H8&lt;&gt;"",4,IF(G8&lt;&gt;"",3,IF(F8&lt;&gt;"",1.5,IF(E8&lt;&gt;"",0,0))))</f>
        <v>0</v>
      </c>
    </row>
    <row r="9" spans="1:12" ht="42">
      <c r="A9" s="30" t="s">
        <v>57</v>
      </c>
      <c r="B9" s="7" t="s">
        <v>61</v>
      </c>
      <c r="C9" s="114"/>
      <c r="D9" s="117"/>
      <c r="E9" s="58"/>
      <c r="F9" s="58"/>
      <c r="G9" s="58"/>
      <c r="H9" s="58"/>
      <c r="I9" s="119"/>
      <c r="J9" s="54">
        <f>IF(H9&lt;&gt;"",4,IF(G9&lt;&gt;"",3,IF(F9&lt;&gt;"",1.5,IF(E9&lt;&gt;"",0,0))))</f>
        <v>0</v>
      </c>
    </row>
    <row r="10" spans="1:12" ht="41.25" customHeight="1">
      <c r="A10" s="30" t="s">
        <v>58</v>
      </c>
      <c r="B10" s="7" t="s">
        <v>62</v>
      </c>
      <c r="C10" s="115"/>
      <c r="D10" s="118"/>
      <c r="E10" s="58"/>
      <c r="F10" s="58"/>
      <c r="G10" s="58"/>
      <c r="H10" s="58"/>
      <c r="I10" s="119"/>
      <c r="J10" s="54">
        <f>IF(H10&lt;&gt;"",4,IF(G10&lt;&gt;"",3,IF(F10&lt;&gt;"",1.5,IF(E10&lt;&gt;"",0,0))))</f>
        <v>0</v>
      </c>
      <c r="K10" s="27"/>
      <c r="L10" s="26"/>
    </row>
    <row r="11" spans="1:12" ht="33.75" customHeight="1">
      <c r="A11" s="105" t="s">
        <v>34</v>
      </c>
      <c r="B11" s="106"/>
      <c r="C11" s="31">
        <v>0.2</v>
      </c>
      <c r="D11" s="32">
        <v>4</v>
      </c>
      <c r="E11" s="59"/>
      <c r="F11" s="59"/>
      <c r="G11" s="60"/>
      <c r="H11" s="61"/>
      <c r="I11" s="52">
        <f>IF(H11&lt;&gt;"",20/20,IF(G11&lt;&gt;"",15/20,IF(F11&lt;&gt;"",8/20,IF(E11&lt;&gt;"",2/20,0))))*$C$11*20</f>
        <v>0</v>
      </c>
      <c r="J11" s="53">
        <f>IF(H11&lt;&gt;"",4,IF(G11&lt;&gt;"",3,IF(F11&lt;&gt;"",1.5,IF(E11&lt;&gt;"",0,0))))</f>
        <v>0</v>
      </c>
    </row>
    <row r="12" spans="1:12" ht="27.75" customHeight="1">
      <c r="A12" s="33"/>
      <c r="B12" s="34"/>
      <c r="C12" s="31">
        <v>1</v>
      </c>
      <c r="D12" s="32">
        <v>20</v>
      </c>
      <c r="E12" s="109" t="s">
        <v>38</v>
      </c>
      <c r="F12" s="110"/>
      <c r="G12" s="107">
        <f>SUM(I7:I11)</f>
        <v>0</v>
      </c>
      <c r="H12" s="108"/>
      <c r="I12" s="56"/>
    </row>
    <row r="13" spans="1:12" ht="27.75" customHeight="1">
      <c r="A13" s="66" t="s">
        <v>36</v>
      </c>
      <c r="B13" s="67"/>
      <c r="C13" s="67"/>
      <c r="D13" s="67"/>
      <c r="E13" s="67"/>
      <c r="F13" s="67"/>
      <c r="G13" s="67"/>
      <c r="H13" s="68"/>
      <c r="I13" s="56"/>
    </row>
    <row r="14" spans="1:12" ht="25.5" customHeight="1" thickBot="1">
      <c r="A14" s="39"/>
      <c r="B14" s="35"/>
      <c r="C14" s="23" t="s">
        <v>27</v>
      </c>
      <c r="D14" s="24" t="s">
        <v>23</v>
      </c>
      <c r="E14" s="28" t="s">
        <v>3</v>
      </c>
      <c r="F14" s="28" t="s">
        <v>4</v>
      </c>
      <c r="G14" s="28" t="s">
        <v>5</v>
      </c>
      <c r="H14" s="36" t="s">
        <v>6</v>
      </c>
      <c r="I14" s="56"/>
    </row>
    <row r="15" spans="1:12" ht="53.25" customHeight="1">
      <c r="A15" s="76" t="s">
        <v>64</v>
      </c>
      <c r="B15" s="77"/>
      <c r="C15" s="55"/>
      <c r="D15" s="55"/>
      <c r="E15" s="62"/>
      <c r="F15" s="62"/>
      <c r="G15" s="62"/>
      <c r="H15" s="62"/>
      <c r="I15" s="47"/>
      <c r="J15" s="54">
        <f>IF(H15&lt;&gt;"",10,IF(G15&lt;&gt;"",7,IF(F15&lt;&gt;"",4,IF(E15&lt;&gt;"",0.5,0))))</f>
        <v>0</v>
      </c>
    </row>
    <row r="16" spans="1:12" ht="89.25" customHeight="1">
      <c r="A16" s="76" t="s">
        <v>65</v>
      </c>
      <c r="B16" s="77"/>
      <c r="C16" s="55"/>
      <c r="D16" s="55"/>
      <c r="E16" s="62"/>
      <c r="F16" s="62"/>
      <c r="G16" s="62"/>
      <c r="H16" s="62"/>
      <c r="I16" s="47"/>
      <c r="J16" s="54">
        <f>IF(H16&lt;&gt;"",20,IF(G16&lt;&gt;"",15,IF(F16&lt;&gt;"",8,IF(E16&lt;&gt;"",2,0))))</f>
        <v>0</v>
      </c>
    </row>
    <row r="17" spans="1:10" ht="42" customHeight="1">
      <c r="A17" s="76" t="s">
        <v>66</v>
      </c>
      <c r="B17" s="77"/>
      <c r="C17" s="55"/>
      <c r="D17" s="55"/>
      <c r="E17" s="62"/>
      <c r="F17" s="62"/>
      <c r="G17" s="62"/>
      <c r="H17" s="62"/>
      <c r="I17" s="47"/>
      <c r="J17" s="54">
        <f>IF(H17&lt;&gt;"",10,IF(G17&lt;&gt;"",7,IF(F17&lt;&gt;"",4,IF(E17&lt;&gt;"",0.5,0))))</f>
        <v>0</v>
      </c>
    </row>
    <row r="18" spans="1:10" ht="25.5" customHeight="1">
      <c r="A18" s="39"/>
      <c r="B18" s="35"/>
      <c r="C18" s="37">
        <v>1</v>
      </c>
      <c r="D18" s="29">
        <v>40</v>
      </c>
      <c r="E18" s="38"/>
      <c r="F18" s="38"/>
      <c r="G18" s="38"/>
      <c r="H18" s="38"/>
      <c r="I18" s="47">
        <f>SUM(J15:J17)</f>
        <v>0</v>
      </c>
    </row>
    <row r="19" spans="1:10" ht="27.75" customHeight="1">
      <c r="A19" s="86"/>
      <c r="B19" s="86"/>
      <c r="C19" s="86"/>
      <c r="D19" s="87"/>
      <c r="E19" s="111" t="s">
        <v>37</v>
      </c>
      <c r="F19" s="112"/>
      <c r="G19" s="64">
        <f>J15+J16+J17</f>
        <v>0</v>
      </c>
      <c r="H19" s="65"/>
      <c r="I19" s="47"/>
    </row>
    <row r="20" spans="1:10" ht="21.75" customHeight="1">
      <c r="A20" s="72" t="s">
        <v>26</v>
      </c>
      <c r="B20" s="74" t="s">
        <v>39</v>
      </c>
      <c r="C20" s="74"/>
      <c r="D20" s="74"/>
      <c r="E20" s="69">
        <f>SUM(G12:G20)</f>
        <v>0</v>
      </c>
      <c r="F20" s="70"/>
      <c r="G20" s="70"/>
      <c r="H20" s="71"/>
      <c r="I20" s="11"/>
    </row>
    <row r="21" spans="1:10" ht="21.75" customHeight="1">
      <c r="A21" s="73"/>
      <c r="B21" s="75" t="s">
        <v>7</v>
      </c>
      <c r="C21" s="75"/>
      <c r="D21" s="75"/>
      <c r="E21" s="84">
        <f>E20/3</f>
        <v>0</v>
      </c>
      <c r="F21" s="84"/>
      <c r="G21" s="84"/>
      <c r="H21" s="85"/>
      <c r="I21" s="11"/>
    </row>
    <row r="22" spans="1:10" ht="182.25" customHeight="1">
      <c r="A22" s="78" t="s">
        <v>69</v>
      </c>
      <c r="B22" s="79"/>
      <c r="C22" s="80" t="s">
        <v>70</v>
      </c>
      <c r="D22" s="81"/>
      <c r="E22" s="82"/>
      <c r="F22" s="82"/>
      <c r="G22" s="82"/>
      <c r="H22" s="83"/>
    </row>
    <row r="23" spans="1:10">
      <c r="A23" s="16" t="s">
        <v>13</v>
      </c>
      <c r="B23" s="16"/>
      <c r="C23" s="16"/>
    </row>
  </sheetData>
  <sheetProtection algorithmName="SHA-512" hashValue="KerpIoSjxTCmBQewsjKI88lletyTMbRoO+FMboXyxpVroTENxZn0Kf8N9Pgvwv8ViOKbP1JM3AtKIKN2JB3AJQ==" saltValue="4e2ddaI1SqL3YrJTZgZnFQ==" spinCount="100000" sheet="1" objects="1" scenarios="1" selectLockedCells="1"/>
  <protectedRanges>
    <protectedRange sqref="E20:H21 E10:H13 E15:H16" name="Plage1_7_1"/>
  </protectedRanges>
  <mergeCells count="28">
    <mergeCell ref="C7:C10"/>
    <mergeCell ref="D7:D10"/>
    <mergeCell ref="I7:I10"/>
    <mergeCell ref="A15:B15"/>
    <mergeCell ref="A16:B16"/>
    <mergeCell ref="A22:B22"/>
    <mergeCell ref="C22:H22"/>
    <mergeCell ref="E21:H21"/>
    <mergeCell ref="A19:D19"/>
    <mergeCell ref="A1:B1"/>
    <mergeCell ref="C1:H1"/>
    <mergeCell ref="A2:B2"/>
    <mergeCell ref="C2:E2"/>
    <mergeCell ref="F2:G2"/>
    <mergeCell ref="A3:H3"/>
    <mergeCell ref="B4:H4"/>
    <mergeCell ref="A6:H6"/>
    <mergeCell ref="A11:B11"/>
    <mergeCell ref="G12:H12"/>
    <mergeCell ref="E12:F12"/>
    <mergeCell ref="E19:F19"/>
    <mergeCell ref="G19:H19"/>
    <mergeCell ref="A13:H13"/>
    <mergeCell ref="E20:H20"/>
    <mergeCell ref="A20:A21"/>
    <mergeCell ref="B20:D20"/>
    <mergeCell ref="B21:D21"/>
    <mergeCell ref="A17:B17"/>
  </mergeCells>
  <printOptions horizontalCentered="1" verticalCentered="1"/>
  <pageMargins left="0" right="0.23622047244094491" top="0" bottom="0" header="0.11811023622047245" footer="0.11811023622047245"/>
  <pageSetup paperSize="9"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zoomScale="90" zoomScaleNormal="90" zoomScalePageLayoutView="90" workbookViewId="0">
      <selection activeCell="G11" sqref="G11"/>
    </sheetView>
  </sheetViews>
  <sheetFormatPr baseColWidth="10" defaultRowHeight="15"/>
  <cols>
    <col min="1" max="1" width="28.5" customWidth="1"/>
    <col min="2" max="2" width="33.6640625" customWidth="1"/>
    <col min="3" max="3" width="5.6640625" customWidth="1"/>
    <col min="4" max="4" width="4.5" style="15" customWidth="1"/>
    <col min="5" max="6" width="6.1640625" customWidth="1"/>
    <col min="7" max="7" width="6" customWidth="1"/>
    <col min="8" max="8" width="6.5" customWidth="1"/>
    <col min="9" max="9" width="5.6640625" customWidth="1"/>
    <col min="10" max="10" width="4.83203125" customWidth="1"/>
  </cols>
  <sheetData>
    <row r="1" spans="1:11" ht="36.75" customHeight="1">
      <c r="A1" s="88" t="s">
        <v>21</v>
      </c>
      <c r="B1" s="89"/>
      <c r="C1" s="90" t="s">
        <v>28</v>
      </c>
      <c r="D1" s="91"/>
      <c r="E1" s="91"/>
      <c r="F1" s="91"/>
      <c r="G1" s="91"/>
      <c r="H1" s="92"/>
    </row>
    <row r="2" spans="1:11" ht="24" customHeight="1">
      <c r="A2" s="93" t="s">
        <v>20</v>
      </c>
      <c r="B2" s="94"/>
      <c r="C2" s="95" t="s">
        <v>0</v>
      </c>
      <c r="D2" s="96"/>
      <c r="E2" s="94"/>
      <c r="F2" s="97" t="s">
        <v>15</v>
      </c>
      <c r="G2" s="98"/>
      <c r="H2" s="21" t="s">
        <v>14</v>
      </c>
    </row>
    <row r="3" spans="1:11" ht="20.25" customHeight="1" thickBot="1">
      <c r="A3" s="99" t="s">
        <v>68</v>
      </c>
      <c r="B3" s="99"/>
      <c r="C3" s="99"/>
      <c r="D3" s="99"/>
      <c r="E3" s="99"/>
      <c r="F3" s="99"/>
      <c r="G3" s="99"/>
      <c r="H3" s="100"/>
    </row>
    <row r="4" spans="1:11" ht="18.75" customHeight="1" thickBot="1">
      <c r="A4" s="1" t="s">
        <v>1</v>
      </c>
      <c r="B4" s="2" t="s">
        <v>2</v>
      </c>
      <c r="C4" s="3" t="s">
        <v>27</v>
      </c>
      <c r="D4" s="12" t="s">
        <v>23</v>
      </c>
      <c r="E4" s="2" t="s">
        <v>3</v>
      </c>
      <c r="F4" s="2" t="s">
        <v>4</v>
      </c>
      <c r="G4" s="2" t="s">
        <v>5</v>
      </c>
      <c r="H4" s="4" t="s">
        <v>6</v>
      </c>
      <c r="I4" s="10"/>
      <c r="J4" s="17"/>
    </row>
    <row r="5" spans="1:11" ht="128.25" customHeight="1">
      <c r="A5" s="5" t="s">
        <v>9</v>
      </c>
      <c r="B5" s="7" t="s">
        <v>16</v>
      </c>
      <c r="C5" s="6">
        <v>0.1</v>
      </c>
      <c r="D5" s="13">
        <v>2</v>
      </c>
      <c r="E5" s="58"/>
      <c r="F5" s="58"/>
      <c r="G5" s="58"/>
      <c r="H5" s="58"/>
      <c r="I5" s="46">
        <f>IF(H5&lt;&gt;"",20/20,IF(G5&lt;&gt;"",15/20,IF(F5&lt;&gt;"",8/20,IF(E5&lt;&gt;"",2/20,0))))*$C$5*100</f>
        <v>0</v>
      </c>
      <c r="K5" s="22"/>
    </row>
    <row r="6" spans="1:11" ht="15.75" customHeight="1">
      <c r="A6" s="130" t="s">
        <v>10</v>
      </c>
      <c r="B6" s="131"/>
      <c r="C6" s="131"/>
      <c r="D6" s="131"/>
      <c r="E6" s="131"/>
      <c r="F6" s="131"/>
      <c r="G6" s="131"/>
      <c r="H6" s="132"/>
      <c r="I6" s="47"/>
    </row>
    <row r="7" spans="1:11" ht="92.25" customHeight="1">
      <c r="A7" s="19" t="s">
        <v>19</v>
      </c>
      <c r="B7" s="7" t="s">
        <v>17</v>
      </c>
      <c r="C7" s="6">
        <v>0.25</v>
      </c>
      <c r="D7" s="13">
        <v>5</v>
      </c>
      <c r="E7" s="58"/>
      <c r="F7" s="58"/>
      <c r="G7" s="58"/>
      <c r="H7" s="58"/>
      <c r="I7" s="46">
        <f>IF(H7&lt;&gt;"",20/20,IF(G7&lt;&gt;"",15/20,IF(F7&lt;&gt;"",8/20,IF(E7&lt;&gt;"",2/20,0))))*$C$7*100</f>
        <v>0</v>
      </c>
    </row>
    <row r="8" spans="1:11" ht="12.75" customHeight="1">
      <c r="A8" s="133" t="s">
        <v>11</v>
      </c>
      <c r="B8" s="131"/>
      <c r="C8" s="131"/>
      <c r="D8" s="131"/>
      <c r="E8" s="131"/>
      <c r="F8" s="131"/>
      <c r="G8" s="131"/>
      <c r="H8" s="132"/>
      <c r="I8" s="47"/>
    </row>
    <row r="9" spans="1:11" ht="80.25" customHeight="1">
      <c r="A9" s="20" t="s">
        <v>18</v>
      </c>
      <c r="B9" s="7" t="s">
        <v>17</v>
      </c>
      <c r="C9" s="6">
        <v>0.5</v>
      </c>
      <c r="D9" s="13">
        <v>10</v>
      </c>
      <c r="E9" s="58"/>
      <c r="F9" s="58"/>
      <c r="G9" s="58"/>
      <c r="H9" s="58"/>
      <c r="I9" s="46">
        <f>IF(H9&lt;&gt;"",20/20,IF(G9&lt;&gt;"",15/20,IF(F9&lt;&gt;"",8/20,IF(E9&lt;&gt;"",2/20,0))))*$C$9*100</f>
        <v>0</v>
      </c>
    </row>
    <row r="10" spans="1:11" ht="29.25" customHeight="1">
      <c r="A10" s="125" t="s">
        <v>24</v>
      </c>
      <c r="B10" s="126"/>
      <c r="C10" s="126"/>
      <c r="D10" s="126"/>
      <c r="E10" s="126"/>
      <c r="F10" s="126"/>
      <c r="G10" s="126"/>
      <c r="H10" s="127"/>
      <c r="I10" s="47"/>
    </row>
    <row r="11" spans="1:11" ht="238.5" customHeight="1">
      <c r="A11" s="5" t="s">
        <v>29</v>
      </c>
      <c r="B11" s="8" t="s">
        <v>12</v>
      </c>
      <c r="C11" s="6">
        <v>0.15</v>
      </c>
      <c r="D11" s="13">
        <v>3</v>
      </c>
      <c r="E11" s="63"/>
      <c r="F11" s="63"/>
      <c r="G11" s="63"/>
      <c r="H11" s="63"/>
      <c r="I11" s="46">
        <f>IF(H11&lt;&gt;"",20/20,IF(G11&lt;&gt;"",15/20,IF(F11&lt;&gt;"",8/20,IF(E11&lt;&gt;"",2/20,0))))*$C$11*100</f>
        <v>0</v>
      </c>
    </row>
    <row r="12" spans="1:11" ht="37.5" customHeight="1">
      <c r="A12" s="128" t="s">
        <v>26</v>
      </c>
      <c r="B12" s="41" t="s">
        <v>54</v>
      </c>
      <c r="C12" s="9">
        <f>C5+C7+C9+C11</f>
        <v>1</v>
      </c>
      <c r="D12" s="14">
        <v>100</v>
      </c>
      <c r="E12" s="122">
        <f>SUM(I5:I11)</f>
        <v>0</v>
      </c>
      <c r="F12" s="70"/>
      <c r="G12" s="70"/>
      <c r="H12" s="71"/>
      <c r="I12" s="46">
        <f>SUM(I5:I11)</f>
        <v>0</v>
      </c>
    </row>
    <row r="13" spans="1:11" ht="37.5" customHeight="1">
      <c r="A13" s="129"/>
      <c r="B13" s="42" t="s">
        <v>7</v>
      </c>
      <c r="C13" s="9">
        <v>1</v>
      </c>
      <c r="D13" s="13">
        <v>20</v>
      </c>
      <c r="E13" s="84">
        <f>E12/5</f>
        <v>0</v>
      </c>
      <c r="F13" s="84"/>
      <c r="G13" s="84"/>
      <c r="H13" s="85"/>
      <c r="I13" s="11"/>
    </row>
    <row r="14" spans="1:11" ht="249.75" customHeight="1">
      <c r="A14" s="123" t="s">
        <v>8</v>
      </c>
      <c r="B14" s="124"/>
      <c r="C14" s="80"/>
      <c r="D14" s="81"/>
      <c r="E14" s="82"/>
      <c r="F14" s="82"/>
      <c r="G14" s="82"/>
      <c r="H14" s="83"/>
    </row>
    <row r="15" spans="1:11">
      <c r="A15" s="16" t="s">
        <v>13</v>
      </c>
      <c r="B15" s="16"/>
      <c r="C15" s="16"/>
    </row>
    <row r="16" spans="1:11" ht="38.25" customHeight="1">
      <c r="A16" s="120" t="s">
        <v>22</v>
      </c>
      <c r="B16" s="121"/>
      <c r="C16" s="121"/>
      <c r="D16" s="121"/>
      <c r="E16" s="121"/>
      <c r="F16" s="121"/>
      <c r="G16" s="121"/>
      <c r="H16" s="121"/>
    </row>
    <row r="23" spans="3:3">
      <c r="C23" s="18"/>
    </row>
  </sheetData>
  <sheetProtection algorithmName="SHA-512" hashValue="lsB3EmKWrk0POloWbERMPOLcw8qCIrAZxKWLtTs2wVE8KqzOpLUvWzjFt3pm5Kr8vS4MgwlwBN/jfRppt0tR/Q==" saltValue="6mEEmzH4PBIca/WJplE4JQ==" spinCount="100000" sheet="1" objects="1" scenarios="1" selectLockedCells="1"/>
  <protectedRanges>
    <protectedRange sqref="E5:H9 E12:H13 E11:H11" name="Plage1_7_1"/>
  </protectedRanges>
  <mergeCells count="15">
    <mergeCell ref="A6:H6"/>
    <mergeCell ref="A8:H8"/>
    <mergeCell ref="F2:G2"/>
    <mergeCell ref="A1:B1"/>
    <mergeCell ref="C1:H1"/>
    <mergeCell ref="A2:B2"/>
    <mergeCell ref="C2:E2"/>
    <mergeCell ref="A3:H3"/>
    <mergeCell ref="A16:H16"/>
    <mergeCell ref="E12:H12"/>
    <mergeCell ref="A14:B14"/>
    <mergeCell ref="C14:H14"/>
    <mergeCell ref="A10:H10"/>
    <mergeCell ref="A12:A13"/>
    <mergeCell ref="E13:H13"/>
  </mergeCells>
  <printOptions horizontalCentered="1" verticalCentered="1"/>
  <pageMargins left="0" right="0.23622047244094491" top="0" bottom="0" header="0.11811023622047245" footer="0.11811023622047245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zoomScale="80" zoomScaleNormal="80" zoomScalePageLayoutView="80" workbookViewId="0">
      <selection activeCell="F8" sqref="F8"/>
    </sheetView>
  </sheetViews>
  <sheetFormatPr baseColWidth="10" defaultRowHeight="15"/>
  <cols>
    <col min="1" max="1" width="24.5" customWidth="1"/>
    <col min="2" max="2" width="31.6640625" customWidth="1"/>
    <col min="3" max="3" width="6.33203125" customWidth="1"/>
    <col min="4" max="4" width="4.5" style="15" customWidth="1"/>
    <col min="5" max="6" width="6.1640625" customWidth="1"/>
    <col min="7" max="7" width="6" customWidth="1"/>
    <col min="8" max="8" width="6.5" customWidth="1"/>
    <col min="9" max="9" width="5.5" customWidth="1"/>
    <col min="10" max="10" width="4.83203125" customWidth="1"/>
  </cols>
  <sheetData>
    <row r="1" spans="1:11" ht="36.75" customHeight="1">
      <c r="A1" s="88" t="s">
        <v>21</v>
      </c>
      <c r="B1" s="89"/>
      <c r="C1" s="90" t="s">
        <v>28</v>
      </c>
      <c r="D1" s="91"/>
      <c r="E1" s="91"/>
      <c r="F1" s="91"/>
      <c r="G1" s="91"/>
      <c r="H1" s="92"/>
    </row>
    <row r="2" spans="1:11" ht="24" customHeight="1">
      <c r="A2" s="93" t="s">
        <v>40</v>
      </c>
      <c r="B2" s="94"/>
      <c r="C2" s="95" t="s">
        <v>0</v>
      </c>
      <c r="D2" s="96"/>
      <c r="E2" s="94"/>
      <c r="F2" s="97" t="s">
        <v>15</v>
      </c>
      <c r="G2" s="98"/>
      <c r="H2" s="21" t="s">
        <v>41</v>
      </c>
    </row>
    <row r="3" spans="1:11" ht="20.25" customHeight="1" thickBot="1">
      <c r="A3" s="99" t="s">
        <v>68</v>
      </c>
      <c r="B3" s="99"/>
      <c r="C3" s="99"/>
      <c r="D3" s="99"/>
      <c r="E3" s="99"/>
      <c r="F3" s="99"/>
      <c r="G3" s="99"/>
      <c r="H3" s="100"/>
    </row>
    <row r="4" spans="1:11" ht="18.75" customHeight="1" thickBot="1">
      <c r="A4" s="1" t="s">
        <v>1</v>
      </c>
      <c r="B4" s="2" t="s">
        <v>2</v>
      </c>
      <c r="C4" s="3" t="s">
        <v>27</v>
      </c>
      <c r="D4" s="12" t="s">
        <v>23</v>
      </c>
      <c r="E4" s="2" t="s">
        <v>3</v>
      </c>
      <c r="F4" s="2" t="s">
        <v>4</v>
      </c>
      <c r="G4" s="2" t="s">
        <v>5</v>
      </c>
      <c r="H4" s="4" t="s">
        <v>6</v>
      </c>
      <c r="I4" s="10"/>
      <c r="J4" s="17"/>
    </row>
    <row r="5" spans="1:11" ht="171" customHeight="1">
      <c r="A5" s="5" t="s">
        <v>42</v>
      </c>
      <c r="B5" s="7" t="s">
        <v>43</v>
      </c>
      <c r="C5" s="40">
        <v>7.4999999999999997E-2</v>
      </c>
      <c r="D5" s="13">
        <v>3</v>
      </c>
      <c r="E5" s="58"/>
      <c r="F5" s="58"/>
      <c r="G5" s="58"/>
      <c r="H5" s="58"/>
      <c r="I5" s="46">
        <f>IF(H5&lt;&gt;"",20/20,IF(G5&lt;&gt;"",15/20,IF(F5&lt;&gt;"",8/20,IF(E5&lt;&gt;"",2/20,0))))*$C$5*40</f>
        <v>0</v>
      </c>
      <c r="K5" s="22"/>
    </row>
    <row r="6" spans="1:11" ht="15.75" customHeight="1">
      <c r="A6" s="130" t="s">
        <v>44</v>
      </c>
      <c r="B6" s="131"/>
      <c r="C6" s="131"/>
      <c r="D6" s="131"/>
      <c r="E6" s="131"/>
      <c r="F6" s="131"/>
      <c r="G6" s="131"/>
      <c r="H6" s="132"/>
      <c r="I6" s="49"/>
    </row>
    <row r="7" spans="1:11" ht="92.25" customHeight="1">
      <c r="A7" s="19" t="s">
        <v>45</v>
      </c>
      <c r="B7" s="7" t="s">
        <v>17</v>
      </c>
      <c r="C7" s="40">
        <v>0.375</v>
      </c>
      <c r="D7" s="13">
        <v>15</v>
      </c>
      <c r="E7" s="58"/>
      <c r="F7" s="58"/>
      <c r="G7" s="58"/>
      <c r="H7" s="58"/>
      <c r="I7" s="46">
        <f>IF(H7&lt;&gt;"",20/20,IF(G7&lt;&gt;"",15/20,IF(F7&lt;&gt;"",8/20,IF(E7&lt;&gt;"",2/20,0))))*$C$7*40</f>
        <v>0</v>
      </c>
    </row>
    <row r="8" spans="1:11" ht="99.75" customHeight="1">
      <c r="A8" s="19" t="s">
        <v>46</v>
      </c>
      <c r="B8" s="7" t="s">
        <v>47</v>
      </c>
      <c r="C8" s="6">
        <v>0.3</v>
      </c>
      <c r="D8" s="13">
        <v>12</v>
      </c>
      <c r="E8" s="58"/>
      <c r="F8" s="58"/>
      <c r="G8" s="58"/>
      <c r="H8" s="58"/>
      <c r="I8" s="48">
        <f>IF(H8&lt;&gt;"",20/20,IF(G8&lt;&gt;"",15/20,IF(F8&lt;&gt;"",8/20,IF(E8&lt;&gt;"",2/20,0))))*$C$8*40</f>
        <v>0</v>
      </c>
    </row>
    <row r="9" spans="1:11" ht="12.75" customHeight="1">
      <c r="A9" s="133" t="s">
        <v>48</v>
      </c>
      <c r="B9" s="131"/>
      <c r="C9" s="131"/>
      <c r="D9" s="131"/>
      <c r="E9" s="131"/>
      <c r="F9" s="131"/>
      <c r="G9" s="131"/>
      <c r="H9" s="132"/>
      <c r="I9" s="49"/>
    </row>
    <row r="10" spans="1:11" ht="111.75" customHeight="1">
      <c r="A10" s="20" t="s">
        <v>49</v>
      </c>
      <c r="B10" s="7" t="s">
        <v>50</v>
      </c>
      <c r="C10" s="6">
        <v>0.25</v>
      </c>
      <c r="D10" s="13">
        <v>10</v>
      </c>
      <c r="E10" s="58"/>
      <c r="F10" s="58"/>
      <c r="G10" s="58"/>
      <c r="H10" s="58"/>
      <c r="I10" s="46">
        <f>IF(H10&lt;&gt;"",20/20,IF(G10&lt;&gt;"",15/20,IF(F10&lt;&gt;"",8/20,IF(E10&lt;&gt;"",2/20,0))))*$C$10*40</f>
        <v>0</v>
      </c>
    </row>
    <row r="11" spans="1:11" ht="37.5" customHeight="1">
      <c r="A11" s="136" t="s">
        <v>26</v>
      </c>
      <c r="B11" s="43" t="s">
        <v>53</v>
      </c>
      <c r="C11" s="9">
        <f>C5+C7+C8+C10</f>
        <v>1</v>
      </c>
      <c r="D11" s="45">
        <v>40</v>
      </c>
      <c r="E11" s="138">
        <f>SUM(I5:I10)</f>
        <v>0</v>
      </c>
      <c r="F11" s="139"/>
      <c r="G11" s="139"/>
      <c r="H11" s="140"/>
      <c r="I11" s="48">
        <f>SUM(I5:I10)</f>
        <v>0</v>
      </c>
    </row>
    <row r="12" spans="1:11" ht="37.5" customHeight="1">
      <c r="A12" s="137"/>
      <c r="B12" s="42" t="s">
        <v>7</v>
      </c>
      <c r="C12" s="9">
        <v>1</v>
      </c>
      <c r="D12" s="44">
        <v>20</v>
      </c>
      <c r="E12" s="134">
        <f>E11/2</f>
        <v>0</v>
      </c>
      <c r="F12" s="134"/>
      <c r="G12" s="134"/>
      <c r="H12" s="135"/>
      <c r="I12" s="11"/>
    </row>
    <row r="13" spans="1:11" ht="248.25" customHeight="1">
      <c r="A13" s="123" t="s">
        <v>8</v>
      </c>
      <c r="B13" s="124"/>
      <c r="C13" s="80" t="s">
        <v>25</v>
      </c>
      <c r="D13" s="81"/>
      <c r="E13" s="82"/>
      <c r="F13" s="82"/>
      <c r="G13" s="82"/>
      <c r="H13" s="83"/>
    </row>
    <row r="14" spans="1:11">
      <c r="A14" s="16" t="s">
        <v>13</v>
      </c>
      <c r="B14" s="16"/>
      <c r="C14" s="16"/>
    </row>
    <row r="15" spans="1:11" ht="49.5" customHeight="1">
      <c r="A15" s="120" t="s">
        <v>52</v>
      </c>
      <c r="B15" s="121"/>
      <c r="C15" s="121"/>
      <c r="D15" s="121"/>
      <c r="E15" s="121"/>
      <c r="F15" s="121"/>
      <c r="G15" s="121"/>
      <c r="H15" s="121"/>
    </row>
    <row r="16" spans="1:11" ht="36.75" customHeight="1">
      <c r="A16" s="120" t="s">
        <v>51</v>
      </c>
      <c r="B16" s="120"/>
      <c r="C16" s="120"/>
      <c r="D16" s="120"/>
      <c r="E16" s="120"/>
      <c r="F16" s="120"/>
      <c r="G16" s="120"/>
      <c r="H16" s="120"/>
    </row>
    <row r="22" spans="1:11" s="15" customFormat="1">
      <c r="A22"/>
      <c r="B22"/>
      <c r="C22" s="18"/>
      <c r="E22"/>
      <c r="F22"/>
      <c r="G22"/>
      <c r="H22"/>
      <c r="I22"/>
      <c r="J22"/>
      <c r="K22"/>
    </row>
  </sheetData>
  <sheetProtection algorithmName="SHA-512" hashValue="6MyuO5XZ2PGKr0bWHJ1hf0Iv8QSV6U3/om0biyFANCG0ygNUAaiNpuqVf3w/Sy+xqi1Gj6otPlHYToqqqUefnQ==" saltValue="EW2WdVNVVv8J7ySRblCE/g==" spinCount="100000" sheet="1" objects="1" scenarios="1" selectLockedCells="1"/>
  <protectedRanges>
    <protectedRange sqref="E5:H10 E11:H12" name="Plage1_7_1"/>
  </protectedRanges>
  <mergeCells count="15">
    <mergeCell ref="A3:H3"/>
    <mergeCell ref="A16:H16"/>
    <mergeCell ref="E12:H12"/>
    <mergeCell ref="A11:A12"/>
    <mergeCell ref="A1:B1"/>
    <mergeCell ref="C1:H1"/>
    <mergeCell ref="A2:B2"/>
    <mergeCell ref="C2:E2"/>
    <mergeCell ref="F2:G2"/>
    <mergeCell ref="A15:H15"/>
    <mergeCell ref="A6:H6"/>
    <mergeCell ref="A9:H9"/>
    <mergeCell ref="E11:H11"/>
    <mergeCell ref="A13:B13"/>
    <mergeCell ref="C13:H13"/>
  </mergeCells>
  <printOptions horizontalCentered="1" verticalCentered="1"/>
  <pageMargins left="0" right="0.23622047244094491" top="0.19685039370078741" bottom="0" header="0.11811023622047245" footer="0.11811023622047245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BCP E31</vt:lpstr>
      <vt:lpstr>BCP E32</vt:lpstr>
      <vt:lpstr>BCP E33</vt:lpstr>
      <vt:lpstr>Feuil2</vt:lpstr>
      <vt:lpstr>Feuil3</vt:lpstr>
    </vt:vector>
  </TitlesOfParts>
  <Company>Rectorat De Montpellier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Edith LE GRUIEC</cp:lastModifiedBy>
  <cp:lastPrinted>2018-10-02T07:23:19Z</cp:lastPrinted>
  <dcterms:created xsi:type="dcterms:W3CDTF">2018-09-26T13:29:45Z</dcterms:created>
  <dcterms:modified xsi:type="dcterms:W3CDTF">2020-01-27T14:40:24Z</dcterms:modified>
</cp:coreProperties>
</file>