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bottinelli\Documents\DOYEN\Annee 20-21\TVP\CO\Grile eva CCF\"/>
    </mc:Choice>
  </mc:AlternateContent>
  <bookViews>
    <workbookView xWindow="0" yWindow="0" windowWidth="16605" windowHeight="7455"/>
  </bookViews>
  <sheets>
    <sheet name="Consignes d'utilisation" sheetId="13" r:id="rId1"/>
    <sheet name="Données candidat" sheetId="10" r:id="rId2"/>
    <sheet name="Niveaux d'évaluation" sheetId="12" r:id="rId3"/>
    <sheet name="1ère partie" sheetId="11" r:id="rId4"/>
    <sheet name="2ème partie" sheetId="8" r:id="rId5"/>
    <sheet name="1ère partie 1CAP" sheetId="5" state="hidden" r:id="rId6"/>
  </sheets>
  <definedNames>
    <definedName name="_xlnm.Print_Area" localSheetId="5">'1ère partie 1CAP'!#REF!</definedName>
    <definedName name="_xlnm.Print_Area" localSheetId="4">'2ème partie'!$A$1:$K$61</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8" l="1"/>
  <c r="D5" i="11"/>
  <c r="G5" i="8"/>
  <c r="G5" i="11"/>
  <c r="D7" i="8"/>
  <c r="D7" i="11"/>
  <c r="M41" i="11" l="1"/>
  <c r="M45" i="8"/>
  <c r="M48" i="11"/>
  <c r="M58" i="11"/>
  <c r="M56" i="11"/>
  <c r="M55" i="11"/>
  <c r="M54" i="11"/>
  <c r="M53" i="11"/>
  <c r="M52" i="11"/>
  <c r="M52" i="8"/>
  <c r="M59" i="8"/>
  <c r="M57" i="8"/>
  <c r="M56" i="8"/>
  <c r="E38" i="11" l="1"/>
  <c r="N37" i="11"/>
  <c r="L37" i="11" s="1"/>
  <c r="M37" i="11"/>
  <c r="N36" i="11"/>
  <c r="L36" i="11" s="1"/>
  <c r="M36" i="11"/>
  <c r="N35" i="11"/>
  <c r="L35" i="11" s="1"/>
  <c r="M35" i="11"/>
  <c r="H33" i="11"/>
  <c r="G33" i="11"/>
  <c r="N32" i="11"/>
  <c r="L32" i="11" s="1"/>
  <c r="M32" i="11"/>
  <c r="K32" i="11"/>
  <c r="E30" i="11"/>
  <c r="N29" i="11"/>
  <c r="L29" i="11" s="1"/>
  <c r="M29" i="11"/>
  <c r="N28" i="11"/>
  <c r="M28" i="11"/>
  <c r="L28" i="11"/>
  <c r="N27" i="11"/>
  <c r="M27" i="11"/>
  <c r="L27" i="11"/>
  <c r="H25" i="11"/>
  <c r="G25" i="11"/>
  <c r="N24" i="11"/>
  <c r="L24" i="11" s="1"/>
  <c r="M24" i="11"/>
  <c r="K24" i="11"/>
  <c r="E22" i="11"/>
  <c r="N21" i="11"/>
  <c r="L21" i="11" s="1"/>
  <c r="M21" i="11"/>
  <c r="N20" i="11"/>
  <c r="M20" i="11"/>
  <c r="L20" i="11"/>
  <c r="N19" i="11"/>
  <c r="L19" i="11" s="1"/>
  <c r="M19" i="11"/>
  <c r="H17" i="11"/>
  <c r="G17" i="11"/>
  <c r="N16" i="11"/>
  <c r="L16" i="11" s="1"/>
  <c r="M16" i="11"/>
  <c r="K16" i="11"/>
  <c r="M7" i="11"/>
  <c r="I41" i="11" l="1"/>
  <c r="M5" i="11"/>
  <c r="N41" i="8" l="1"/>
  <c r="L41" i="8" s="1"/>
  <c r="N40" i="8"/>
  <c r="L40" i="8" s="1"/>
  <c r="N37" i="8"/>
  <c r="L37" i="8" s="1"/>
  <c r="N34" i="8"/>
  <c r="L34" i="8" s="1"/>
  <c r="N31" i="8"/>
  <c r="L31" i="8" s="1"/>
  <c r="N28" i="8"/>
  <c r="L28" i="8" s="1"/>
  <c r="N27" i="8"/>
  <c r="L27" i="8" s="1"/>
  <c r="N24" i="8"/>
  <c r="L24" i="8" s="1"/>
  <c r="N21" i="8"/>
  <c r="L21" i="8" s="1"/>
  <c r="N20" i="8"/>
  <c r="L20" i="8" s="1"/>
  <c r="N19" i="8"/>
  <c r="L19" i="8" s="1"/>
  <c r="N16" i="8"/>
  <c r="L16" i="8" s="1"/>
  <c r="M7" i="8" l="1"/>
  <c r="M5" i="8"/>
  <c r="M37" i="8" l="1"/>
  <c r="M31" i="8"/>
  <c r="M24" i="8"/>
  <c r="M16" i="8"/>
  <c r="M20" i="8"/>
  <c r="M41" i="8"/>
  <c r="M40" i="8"/>
  <c r="M34" i="8"/>
  <c r="M28" i="8"/>
  <c r="M27" i="8"/>
  <c r="M21" i="8"/>
  <c r="M19" i="8"/>
  <c r="K37" i="8" l="1"/>
  <c r="K31" i="8"/>
  <c r="K24" i="8"/>
  <c r="K16" i="8"/>
  <c r="I45" i="8" l="1"/>
  <c r="E42" i="8" l="1"/>
  <c r="E35" i="8"/>
  <c r="E29" i="8"/>
  <c r="E22" i="8"/>
  <c r="H38" i="8"/>
  <c r="G38" i="8"/>
  <c r="H32" i="8" l="1"/>
  <c r="G32" i="8"/>
  <c r="H25" i="8"/>
  <c r="G25" i="8"/>
  <c r="H17" i="8"/>
  <c r="G17" i="8"/>
</calcChain>
</file>

<file path=xl/sharedStrings.xml><?xml version="1.0" encoding="utf-8"?>
<sst xmlns="http://schemas.openxmlformats.org/spreadsheetml/2006/main" count="175" uniqueCount="115">
  <si>
    <t>N1</t>
  </si>
  <si>
    <t>N2</t>
  </si>
  <si>
    <t>N3</t>
  </si>
  <si>
    <t>N4</t>
  </si>
  <si>
    <t>1/3</t>
  </si>
  <si>
    <t>2/3</t>
  </si>
  <si>
    <t>3/3</t>
  </si>
  <si>
    <t>…</t>
  </si>
  <si>
    <t>Non évalué</t>
  </si>
  <si>
    <t>Etablissement</t>
  </si>
  <si>
    <t>Saisir ici l'appréciation</t>
  </si>
  <si>
    <r>
      <rPr>
        <sz val="10"/>
        <color rgb="FF000000"/>
        <rFont val="Wingdings"/>
        <charset val="2"/>
      </rPr>
      <t>è</t>
    </r>
    <r>
      <rPr>
        <sz val="10"/>
        <color rgb="FF000000"/>
        <rFont val="Calibri"/>
        <family val="2"/>
        <scheme val="minor"/>
      </rPr>
      <t xml:space="preserve"> Mobilise des ressources internes ou externes nécessaires (partenaires, moyens, équipements, etc.)</t>
    </r>
  </si>
  <si>
    <r>
      <rPr>
        <sz val="10"/>
        <color rgb="FF000000"/>
        <rFont val="Wingdings"/>
        <charset val="2"/>
      </rPr>
      <t>è</t>
    </r>
    <r>
      <rPr>
        <sz val="10"/>
        <color rgb="FF000000"/>
        <rFont val="Calibri"/>
        <family val="2"/>
        <scheme val="minor"/>
      </rPr>
      <t xml:space="preserve"> Fait preuve de créativité</t>
    </r>
  </si>
  <si>
    <r>
      <rPr>
        <sz val="10"/>
        <color theme="1"/>
        <rFont val="Wingdings"/>
        <charset val="2"/>
      </rPr>
      <t>è</t>
    </r>
    <r>
      <rPr>
        <sz val="10"/>
        <color theme="1"/>
        <rFont val="Calibri"/>
        <family val="2"/>
        <scheme val="minor"/>
      </rPr>
      <t xml:space="preserve"> Mobilise ses compétences relationnelles</t>
    </r>
  </si>
  <si>
    <r>
      <rPr>
        <sz val="10"/>
        <color theme="1"/>
        <rFont val="Wingdings"/>
        <charset val="2"/>
      </rPr>
      <t>è</t>
    </r>
    <r>
      <rPr>
        <sz val="10"/>
        <color theme="1"/>
        <rFont val="Calibri"/>
        <family val="2"/>
        <scheme val="minor"/>
      </rPr>
      <t xml:space="preserve"> Restitue un bilan de l'état d'avancement du chef-d'œuvre </t>
    </r>
  </si>
  <si>
    <r>
      <rPr>
        <sz val="10"/>
        <color theme="1"/>
        <rFont val="Wingdings"/>
        <charset val="2"/>
      </rPr>
      <t>è</t>
    </r>
    <r>
      <rPr>
        <sz val="10"/>
        <color theme="1"/>
        <rFont val="Calibri"/>
        <family val="2"/>
        <scheme val="minor"/>
      </rPr>
      <t xml:space="preserve"> Identifie, repère, formalise ou valorise ses compétences professionnelles et générales</t>
    </r>
  </si>
  <si>
    <t>S’engager à organiser son travail, et s’intégrer dans son environnement</t>
  </si>
  <si>
    <t>Valoriser son travail, s’adapter aux situations et rendre compte du travail mené</t>
  </si>
  <si>
    <t>Mobiliser ses compétences, ses connaissances et les ressources disponibles</t>
  </si>
  <si>
    <t>Note calculée</t>
  </si>
  <si>
    <r>
      <t xml:space="preserve">Note attribuée par l'équipe  </t>
    </r>
    <r>
      <rPr>
        <b/>
        <sz val="16"/>
        <color theme="1"/>
        <rFont val="Wingdings"/>
        <charset val="2"/>
      </rPr>
      <t>è</t>
    </r>
  </si>
  <si>
    <r>
      <t>Appréciations de l'équipe sur les compétences développées de l'élève</t>
    </r>
    <r>
      <rPr>
        <b/>
        <sz val="11"/>
        <color theme="1"/>
        <rFont val="Calibri"/>
        <family val="2"/>
        <scheme val="minor"/>
      </rPr>
      <t xml:space="preserve"> :</t>
    </r>
  </si>
  <si>
    <r>
      <rPr>
        <sz val="10"/>
        <color theme="1"/>
        <rFont val="Wingdings"/>
        <charset val="2"/>
      </rPr>
      <t>è</t>
    </r>
    <r>
      <rPr>
        <sz val="10"/>
        <color theme="1"/>
        <rFont val="Calibri"/>
        <family val="2"/>
        <scheme val="minor"/>
      </rPr>
      <t xml:space="preserve"> Respecte des consignes données sur le contenu exigé de la présentation</t>
    </r>
  </si>
  <si>
    <r>
      <rPr>
        <sz val="10"/>
        <color theme="1"/>
        <rFont val="Wingdings"/>
        <charset val="2"/>
      </rPr>
      <t>è</t>
    </r>
    <r>
      <rPr>
        <sz val="10"/>
        <color theme="1"/>
        <rFont val="Calibri"/>
        <family val="2"/>
        <scheme val="minor"/>
      </rPr>
      <t xml:space="preserve"> Présente avec clarté et utilise avec pertinence des termes</t>
    </r>
  </si>
  <si>
    <t>S’adapter à ses interlocuteurs et à la situation</t>
  </si>
  <si>
    <t>Faire ressortir la valeur ou l’intérêt que présente son chef-d’œuvre</t>
  </si>
  <si>
    <t>Apprécier les points forts et les points faibles du chef-d’œuvre et de la démarche adoptée</t>
  </si>
  <si>
    <t>Relater la démarche utilisée pour conduire à la réalisation du chef-d’œuvre : objectifs, étapes, acteurs et partenaires, part individuelle investie dans le projet</t>
  </si>
  <si>
    <t>Etablissement :</t>
  </si>
  <si>
    <t>Prénom</t>
  </si>
  <si>
    <t>Nom</t>
  </si>
  <si>
    <t>Session</t>
  </si>
  <si>
    <t>Capacités et critères d'évaluation</t>
  </si>
  <si>
    <r>
      <rPr>
        <sz val="10"/>
        <color theme="1"/>
        <rFont val="Wingdings"/>
        <charset val="2"/>
      </rPr>
      <t>è</t>
    </r>
    <r>
      <rPr>
        <sz val="10"/>
        <color theme="1"/>
        <rFont val="Calibri"/>
        <family val="2"/>
        <scheme val="minor"/>
      </rPr>
      <t xml:space="preserve"> S'organise pour répartir la charge de travail induite par l'élaboration de son chef-d'œuvre s'il est individuel ou sait situer sa part d'intervention dans la démarche conduisant au chef-d'œuvre s'il est collectif</t>
    </r>
  </si>
  <si>
    <r>
      <rPr>
        <sz val="10"/>
        <color theme="1"/>
        <rFont val="Wingdings"/>
        <charset val="2"/>
      </rPr>
      <t>è</t>
    </r>
    <r>
      <rPr>
        <sz val="10"/>
        <color theme="1"/>
        <rFont val="Calibri"/>
        <family val="2"/>
        <scheme val="minor"/>
      </rPr>
      <t xml:space="preserve"> S’implique et prend des responsabilités et des initiatives</t>
    </r>
  </si>
  <si>
    <r>
      <rPr>
        <sz val="10"/>
        <color theme="1"/>
        <rFont val="Wingdings"/>
        <charset val="2"/>
      </rPr>
      <t>è</t>
    </r>
    <r>
      <rPr>
        <sz val="10"/>
        <color theme="1"/>
        <rFont val="Calibri"/>
        <family val="2"/>
        <scheme val="minor"/>
      </rPr>
      <t xml:space="preserve"> Montre de la persévérance et de la motivation, voire de rebond, au long du projet</t>
    </r>
  </si>
  <si>
    <r>
      <rPr>
        <sz val="10"/>
        <color rgb="FF000000"/>
        <rFont val="Wingdings"/>
        <charset val="2"/>
      </rPr>
      <t>è</t>
    </r>
    <r>
      <rPr>
        <sz val="10"/>
        <color rgb="FF000000"/>
        <rFont val="Calibri"/>
        <family val="2"/>
        <scheme val="minor"/>
      </rPr>
      <t xml:space="preserve"> Identifie clairement, précise et restitue objectivement les points suivants : objectifs du projet, étapes, acteurs, part individuelle investie dans le projet</t>
    </r>
  </si>
  <si>
    <r>
      <rPr>
        <sz val="10"/>
        <color rgb="FF000000"/>
        <rFont val="Wingdings"/>
        <charset val="2"/>
      </rPr>
      <t>è</t>
    </r>
    <r>
      <rPr>
        <sz val="10"/>
        <color rgb="FF000000"/>
        <rFont val="Calibri"/>
        <family val="2"/>
        <scheme val="minor"/>
      </rPr>
      <t xml:space="preserve"> Hiérarchise correctement les informations délivrées pour introduire le sujet</t>
    </r>
  </si>
  <si>
    <r>
      <rPr>
        <sz val="10"/>
        <color rgb="FF000000"/>
        <rFont val="Wingdings"/>
        <charset val="2"/>
      </rPr>
      <t>è</t>
    </r>
    <r>
      <rPr>
        <sz val="10"/>
        <color rgb="FF000000"/>
        <rFont val="Calibri"/>
        <family val="2"/>
        <scheme val="minor"/>
      </rPr>
      <t xml:space="preserve"> Identifie les difficultés rencontrées et la manière dont elles ont été dépassées ou non </t>
    </r>
  </si>
  <si>
    <r>
      <rPr>
        <sz val="10"/>
        <color theme="1"/>
        <rFont val="Wingdings"/>
        <charset val="2"/>
      </rPr>
      <t>è</t>
    </r>
    <r>
      <rPr>
        <sz val="10"/>
        <color theme="1"/>
        <rFont val="Calibri"/>
        <family val="2"/>
        <scheme val="minor"/>
      </rPr>
      <t xml:space="preserve"> Met en avant les aspects positifs ou présente les difficultés rencontrées au long du projet </t>
    </r>
  </si>
  <si>
    <r>
      <rPr>
        <sz val="10"/>
        <color theme="1"/>
        <rFont val="Wingdings"/>
        <charset val="2"/>
      </rPr>
      <t>è</t>
    </r>
    <r>
      <rPr>
        <sz val="10"/>
        <color theme="1"/>
        <rFont val="Calibri"/>
        <family val="2"/>
        <scheme val="minor"/>
      </rPr>
      <t xml:space="preserve"> Met en exergue la pertinence du chef d'œuvre par rapport à la filière métiers concernée</t>
    </r>
  </si>
  <si>
    <r>
      <rPr>
        <sz val="10"/>
        <color theme="1"/>
        <rFont val="Wingdings"/>
        <charset val="2"/>
      </rPr>
      <t>è</t>
    </r>
    <r>
      <rPr>
        <sz val="10"/>
        <color theme="1"/>
        <rFont val="Calibri"/>
        <family val="2"/>
        <scheme val="minor"/>
      </rPr>
      <t xml:space="preserve"> Emet un avis ou ressenti personnel sur le chef d'œuvre entrepris</t>
    </r>
  </si>
  <si>
    <t>Nom :</t>
  </si>
  <si>
    <t>Prénom :</t>
  </si>
  <si>
    <r>
      <t xml:space="preserve">Note attribuée par le jury  </t>
    </r>
    <r>
      <rPr>
        <b/>
        <sz val="16"/>
        <color theme="1"/>
        <rFont val="Wingdings"/>
        <charset val="2"/>
      </rPr>
      <t>è</t>
    </r>
  </si>
  <si>
    <r>
      <t>Appréciations du jury sur les compétences acquises par le candidat</t>
    </r>
    <r>
      <rPr>
        <b/>
        <sz val="11"/>
        <color theme="1"/>
        <rFont val="Calibri"/>
        <family val="2"/>
        <scheme val="minor"/>
      </rPr>
      <t xml:space="preserve"> :</t>
    </r>
  </si>
  <si>
    <t>Ï</t>
  </si>
  <si>
    <r>
      <rPr>
        <b/>
        <sz val="11"/>
        <color rgb="FF0070C0"/>
        <rFont val="Calibri"/>
        <family val="2"/>
        <scheme val="minor"/>
      </rPr>
      <t>ATTENTION, si le symbole</t>
    </r>
    <r>
      <rPr>
        <b/>
        <sz val="11"/>
        <rFont val="Calibri"/>
        <family val="2"/>
        <scheme val="minor"/>
      </rPr>
      <t xml:space="preserve"> </t>
    </r>
    <r>
      <rPr>
        <b/>
        <sz val="11"/>
        <color rgb="FFFF0000"/>
        <rFont val="Calibri"/>
        <family val="2"/>
        <scheme val="minor"/>
      </rPr>
      <t>◄</t>
    </r>
    <r>
      <rPr>
        <b/>
        <sz val="11"/>
        <rFont val="Calibri"/>
        <family val="2"/>
        <scheme val="minor"/>
      </rPr>
      <t xml:space="preserve"> </t>
    </r>
    <r>
      <rPr>
        <b/>
        <sz val="11"/>
        <color rgb="FF0070C0"/>
        <rFont val="Calibri"/>
        <family val="2"/>
        <scheme val="minor"/>
      </rPr>
      <t>apparait dans cette colonne c'est qu'il y a plus d'une valeur donnée à l'indicateur, il faut alors choisir laquelle retenir, ou que l'indicateur est mentionné "non" évalué</t>
    </r>
  </si>
  <si>
    <t>Explication des niveaux d'évaluation des capacités</t>
  </si>
  <si>
    <r>
      <rPr>
        <sz val="10"/>
        <color rgb="FF000000"/>
        <rFont val="Wingdings"/>
        <charset val="2"/>
      </rPr>
      <t>è</t>
    </r>
    <r>
      <rPr>
        <sz val="10"/>
        <color rgb="FF000000"/>
        <rFont val="Calibri"/>
        <family val="2"/>
        <scheme val="minor"/>
      </rPr>
      <t xml:space="preserve"> Mobilise des savoirs-faire et savoirs au service de la réalisation du chef d’œuvre</t>
    </r>
  </si>
  <si>
    <r>
      <t xml:space="preserve">CAP - Evaluation du Chef d'œuvre - </t>
    </r>
    <r>
      <rPr>
        <b/>
        <sz val="20"/>
        <color rgb="FFFF0000"/>
        <rFont val="Calibri"/>
        <family val="2"/>
        <scheme val="minor"/>
      </rPr>
      <t>Capacités mobilisées lors du parcours de formation</t>
    </r>
  </si>
  <si>
    <r>
      <t xml:space="preserve">CAP - Evaluation du Chef d'œuvre - </t>
    </r>
    <r>
      <rPr>
        <b/>
        <sz val="20"/>
        <color rgb="FFFF0000"/>
        <rFont val="Calibri"/>
        <family val="2"/>
        <scheme val="minor"/>
      </rPr>
      <t>Capacités mobilisées lors de l'épreuve orale</t>
    </r>
  </si>
  <si>
    <r>
      <t xml:space="preserve">Paramètres administratifs </t>
    </r>
    <r>
      <rPr>
        <b/>
        <sz val="12"/>
        <color rgb="FFFF0000"/>
        <rFont val="Calibri"/>
        <family val="2"/>
        <scheme val="minor"/>
      </rPr>
      <t>"A COMPLETER"</t>
    </r>
  </si>
  <si>
    <t>Numéro cand.</t>
  </si>
  <si>
    <t>A2021 0000 0000</t>
  </si>
  <si>
    <r>
      <t xml:space="preserve">Paramètres projet candidat </t>
    </r>
    <r>
      <rPr>
        <b/>
        <sz val="12"/>
        <color rgb="FFFF0000"/>
        <rFont val="Calibri"/>
        <family val="2"/>
        <scheme val="minor"/>
      </rPr>
      <t>"A COMPLETER"</t>
    </r>
  </si>
  <si>
    <t>Intitulé du chef d'œuvre</t>
  </si>
  <si>
    <t>Collectif</t>
  </si>
  <si>
    <t>Individuel</t>
  </si>
  <si>
    <t>Projet</t>
  </si>
  <si>
    <t>Insuffisament maitrisée</t>
  </si>
  <si>
    <t>Non maitrisée</t>
  </si>
  <si>
    <t>Maitrisée</t>
  </si>
  <si>
    <t>Bien maitrisée</t>
  </si>
  <si>
    <t>Débutant</t>
  </si>
  <si>
    <t>Professionnel en devenir</t>
  </si>
  <si>
    <t>Professionnel expert</t>
  </si>
  <si>
    <t xml:space="preserve">Intitulé du diplôme préparé </t>
  </si>
  <si>
    <t>CAP xxx</t>
  </si>
  <si>
    <t>Epreuve terminale de fin de 2ème année</t>
  </si>
  <si>
    <t>Nom du projet</t>
  </si>
  <si>
    <t>Composition de la commission d'évaluation :</t>
  </si>
  <si>
    <t>Discipline</t>
  </si>
  <si>
    <t>Date</t>
  </si>
  <si>
    <t>saisir la date</t>
  </si>
  <si>
    <t>NOM Prénom</t>
  </si>
  <si>
    <t>Positionner le niveau de maîtrise sur 1 des 4 niveaux</t>
  </si>
  <si>
    <t>4 / 10</t>
  </si>
  <si>
    <t>2 / 10</t>
  </si>
  <si>
    <t xml:space="preserve"> /10</t>
  </si>
  <si>
    <t>3 / 10</t>
  </si>
  <si>
    <t>2,5 / 10</t>
  </si>
  <si>
    <r>
      <t>Bilan de fin de 2</t>
    </r>
    <r>
      <rPr>
        <b/>
        <vertAlign val="superscript"/>
        <sz val="14"/>
        <color theme="1"/>
        <rFont val="Calibri"/>
        <family val="2"/>
        <scheme val="minor"/>
      </rPr>
      <t>ème</t>
    </r>
    <r>
      <rPr>
        <b/>
        <sz val="14"/>
        <color theme="1"/>
        <rFont val="Calibri"/>
        <family val="2"/>
        <scheme val="minor"/>
      </rPr>
      <t xml:space="preserve"> année</t>
    </r>
  </si>
  <si>
    <t>Poids relatif du niveau de maîtrise d'une capacité</t>
  </si>
  <si>
    <t xml:space="preserve">Il sait utiliser des ressources ou rechercher des procédures avec de l'aide.
Il est capable de les expliquer avec de l'aide.
</t>
  </si>
  <si>
    <t>L'élève/l'apprenti identifie les principaux éléments d'une activité simple.</t>
  </si>
  <si>
    <t xml:space="preserve">Il est capable de les expliquer avec de l'aide.
Il est capable de les expliquer avec de l'aide.
</t>
  </si>
  <si>
    <t>L'élève/l'apprenti sait identifier les principaux éléments d'une activité simple et est capable de les expliquer en autonomie.</t>
  </si>
  <si>
    <t>Il sait identifier les principaux éléments d'une activité complexe et est capable de les expliquer avec de l'aide.</t>
  </si>
  <si>
    <t>Il sait recueillir des informations, exécuter des procédures simples, tirer des conséquences avec une relative autonomie mais sous supervision.</t>
  </si>
  <si>
    <t>Il sait en rendre compte en étant guidé.</t>
  </si>
  <si>
    <t>L'élève/l'apprenti sait identifier les principaux éléments d'une activité complexe  et est capable de les expliquer en autonomie.</t>
  </si>
  <si>
    <t>Il sait rechercher des informations qui permettent de poser un diagnostic sur des situations plus ou moins complexes  puis à construire l'action de façon autonome.</t>
  </si>
  <si>
    <t>Il sait en rendre compte.</t>
  </si>
  <si>
    <t>L'élève/l'apprenti sait  s'adapter à  tout type d'activité et trouver des solutions (analyser)</t>
  </si>
  <si>
    <t>Il sait prendre des initiatives et être force de proposition pour améliorer les procédures.</t>
  </si>
  <si>
    <t>Il peut prendre en charge un nouveau collaborateur et lui expliquer les activités à réaliser.</t>
  </si>
  <si>
    <t>Il prévoit et organise son activité.</t>
  </si>
  <si>
    <t>Insuffisamment maitrisée</t>
  </si>
  <si>
    <t>Consigne d'utilisation des grilles d'évaluation et notation</t>
  </si>
  <si>
    <t>Compléter les zones colorées dans l'onglet "Données candidat"</t>
  </si>
  <si>
    <t>Compléter la zone "appréciations" sur les compétences développées par le candidat</t>
  </si>
  <si>
    <t>Saisir l'identité des évaluateurs</t>
  </si>
  <si>
    <t>Saisir la date de la commission d'évaluation</t>
  </si>
  <si>
    <t>Enregistrer le fichier avec "Nom et Prénom candidat - CO - Session"</t>
  </si>
  <si>
    <t>Archiver l'ensemble des évaluations au sein du centre d'examen</t>
  </si>
  <si>
    <t>Si un critère ne peut être évalué, car le contexte du chef d'œuvre ne le permet pas, dans ce cas l'indiquer d'une "X" dans la case grise "non évalué" prévue à cet effet.</t>
  </si>
  <si>
    <t>Dans chaque onglet d'évaluation (1ère partie et 2ème partie) :</t>
  </si>
  <si>
    <t>Positionner ensuite le niveau de maitrise de chaque capacité (par un "X" sur 1 des 4 niveaux), au regard du positionnement des critères associés dans les cases jaunes</t>
  </si>
  <si>
    <t>Attribuer une note au candidat en la saisissant manuellement dans la case orange "…/20"</t>
  </si>
  <si>
    <t>X</t>
  </si>
  <si>
    <t>Pour chaque capacité, l'équipe d'enseignants/formateurs en charge du suivi du chef d’œuvre durant l'année de formation positionne chaque critère d'évaluation sur le niveau atteint de maîtrise par un  "X" (un niveau parmis quatre) dans les cases  bleues.</t>
  </si>
  <si>
    <t>Une fois l'ensemble des capacités évalué, une note est proposée, basée sur la pondération académique</t>
  </si>
  <si>
    <t>La saisie des propositions de notes se fera dans le livret scolaire ou livret de formation pour la 1ère partie et dans l'application institutionelle, conformément aux instructions académiques, pour la 2nde partie.</t>
  </si>
  <si>
    <t>Professionnel compétent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</si>
</sst>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20"/>
      <color theme="1"/>
      <name val="Calibri"/>
      <family val="2"/>
      <scheme val="minor"/>
    </font>
    <font>
      <b/>
      <sz val="12"/>
      <color theme="1"/>
      <name val="Calibri"/>
      <family val="2"/>
      <scheme val="minor"/>
    </font>
    <font>
      <sz val="14"/>
      <color theme="1"/>
      <name val="Calibri"/>
      <family val="2"/>
      <scheme val="minor"/>
    </font>
    <font>
      <sz val="8"/>
      <color theme="1"/>
      <name val="Calibri"/>
      <family val="2"/>
      <scheme val="minor"/>
    </font>
    <font>
      <sz val="12"/>
      <color theme="1"/>
      <name val="Calibri"/>
      <family val="2"/>
      <scheme val="minor"/>
    </font>
    <font>
      <sz val="12"/>
      <color rgb="FF000000"/>
      <name val="Calibri"/>
      <family val="2"/>
      <scheme val="minor"/>
    </font>
    <font>
      <b/>
      <sz val="18"/>
      <color rgb="FFFF0000"/>
      <name val="Calibri"/>
      <family val="2"/>
      <scheme val="minor"/>
    </font>
    <font>
      <sz val="10"/>
      <color rgb="FF000000"/>
      <name val="Calibri"/>
      <family val="2"/>
      <scheme val="minor"/>
    </font>
    <font>
      <b/>
      <sz val="11"/>
      <color rgb="FF0070C0"/>
      <name val="Calibri"/>
      <family val="2"/>
      <scheme val="minor"/>
    </font>
    <font>
      <b/>
      <sz val="8"/>
      <color theme="1"/>
      <name val="Calibri"/>
      <family val="2"/>
      <scheme val="minor"/>
    </font>
    <font>
      <sz val="10"/>
      <color theme="0"/>
      <name val="Calibri"/>
      <family val="2"/>
      <scheme val="minor"/>
    </font>
    <font>
      <sz val="11"/>
      <color rgb="FF0070C0"/>
      <name val="Calibri"/>
      <family val="2"/>
      <scheme val="minor"/>
    </font>
    <font>
      <b/>
      <sz val="14"/>
      <color rgb="FF0070C0"/>
      <name val="Calibri"/>
      <family val="2"/>
      <scheme val="minor"/>
    </font>
    <font>
      <sz val="8"/>
      <color theme="1"/>
      <name val="Arial Narrow"/>
      <family val="2"/>
    </font>
    <font>
      <sz val="10"/>
      <color rgb="FF000000"/>
      <name val="Wingdings"/>
      <charset val="2"/>
    </font>
    <font>
      <sz val="10"/>
      <color theme="1"/>
      <name val="Wingdings"/>
      <charset val="2"/>
    </font>
    <font>
      <b/>
      <u/>
      <sz val="11"/>
      <color theme="1"/>
      <name val="Calibri"/>
      <family val="2"/>
      <scheme val="minor"/>
    </font>
    <font>
      <b/>
      <sz val="16"/>
      <color theme="1"/>
      <name val="Calibri"/>
      <family val="2"/>
      <scheme val="minor"/>
    </font>
    <font>
      <b/>
      <sz val="16"/>
      <color theme="1"/>
      <name val="Wingdings"/>
      <charset val="2"/>
    </font>
    <font>
      <b/>
      <sz val="20"/>
      <color rgb="FFFF0000"/>
      <name val="Calibri"/>
      <family val="2"/>
      <scheme val="minor"/>
    </font>
    <font>
      <b/>
      <sz val="12"/>
      <color rgb="FFFF0000"/>
      <name val="Calibri"/>
      <family val="2"/>
      <scheme val="minor"/>
    </font>
    <font>
      <sz val="11"/>
      <color rgb="FFFF6600"/>
      <name val="Calibri"/>
      <family val="2"/>
      <scheme val="minor"/>
    </font>
    <font>
      <sz val="11"/>
      <color theme="0"/>
      <name val="Calibri"/>
      <family val="2"/>
      <scheme val="minor"/>
    </font>
    <font>
      <b/>
      <sz val="26"/>
      <color rgb="FFFF0000"/>
      <name val="Wingdings 3"/>
      <family val="1"/>
      <charset val="2"/>
    </font>
    <font>
      <b/>
      <sz val="11"/>
      <name val="Calibri"/>
      <family val="2"/>
      <scheme val="minor"/>
    </font>
    <font>
      <b/>
      <sz val="11"/>
      <color rgb="FFFF0000"/>
      <name val="Calibri"/>
      <family val="2"/>
      <scheme val="minor"/>
    </font>
    <font>
      <b/>
      <sz val="10"/>
      <color rgb="FFFF0000"/>
      <name val="Wingdings 3"/>
      <family val="1"/>
      <charset val="2"/>
    </font>
    <font>
      <sz val="14"/>
      <color rgb="FFFF0000"/>
      <name val="Calibri"/>
      <family val="2"/>
      <scheme val="minor"/>
    </font>
    <font>
      <i/>
      <sz val="9"/>
      <color theme="1"/>
      <name val="Calibri"/>
      <family val="2"/>
      <scheme val="minor"/>
    </font>
    <font>
      <b/>
      <vertAlign val="superscript"/>
      <sz val="14"/>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1"/>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7" tint="0.59999389629810485"/>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4">
    <xf numFmtId="0" fontId="0" fillId="0" borderId="0" xfId="0"/>
    <xf numFmtId="0" fontId="0" fillId="0" borderId="0" xfId="0" applyAlignment="1">
      <alignment horizontal="center" vertical="center"/>
    </xf>
    <xf numFmtId="0" fontId="0" fillId="0" borderId="0" xfId="0" applyFill="1"/>
    <xf numFmtId="0" fontId="0" fillId="0" borderId="7" xfId="0" applyBorder="1"/>
    <xf numFmtId="0" fontId="0" fillId="0" borderId="6" xfId="0"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9" fillId="0" borderId="0" xfId="0" applyFont="1" applyAlignment="1"/>
    <xf numFmtId="0" fontId="0" fillId="0" borderId="0" xfId="0" applyFont="1" applyAlignment="1">
      <alignment wrapText="1"/>
    </xf>
    <xf numFmtId="0" fontId="10" fillId="3" borderId="9" xfId="0" quotePrefix="1"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11" xfId="0" applyBorder="1"/>
    <xf numFmtId="0" fontId="0" fillId="0" borderId="0" xfId="0" applyBorder="1"/>
    <xf numFmtId="0" fontId="0" fillId="0" borderId="12" xfId="0" applyBorder="1"/>
    <xf numFmtId="0" fontId="0" fillId="0" borderId="13" xfId="0" applyBorder="1"/>
    <xf numFmtId="0" fontId="0" fillId="0" borderId="14" xfId="0" applyBorder="1"/>
    <xf numFmtId="0" fontId="0" fillId="0" borderId="15" xfId="0" applyBorder="1"/>
    <xf numFmtId="0" fontId="11" fillId="0" borderId="0" xfId="0" applyFont="1" applyAlignment="1">
      <alignment horizontal="center" vertical="center"/>
    </xf>
    <xf numFmtId="0" fontId="0" fillId="0" borderId="0" xfId="0" applyFont="1" applyBorder="1" applyAlignment="1">
      <alignment wrapText="1"/>
    </xf>
    <xf numFmtId="0" fontId="0" fillId="0" borderId="0" xfId="0" applyBorder="1" applyAlignment="1">
      <alignment horizontal="left" vertical="center"/>
    </xf>
    <xf numFmtId="0" fontId="0" fillId="0" borderId="21" xfId="0" applyBorder="1"/>
    <xf numFmtId="0" fontId="0" fillId="0" borderId="6" xfId="0" applyBorder="1"/>
    <xf numFmtId="0" fontId="0" fillId="0" borderId="9" xfId="0" applyFont="1" applyBorder="1" applyAlignment="1">
      <alignment wrapText="1"/>
    </xf>
    <xf numFmtId="0" fontId="0" fillId="0" borderId="9" xfId="0" applyBorder="1"/>
    <xf numFmtId="0" fontId="0" fillId="0" borderId="10" xfId="0" applyBorder="1"/>
    <xf numFmtId="0" fontId="0" fillId="0" borderId="11" xfId="0" applyFill="1" applyBorder="1"/>
    <xf numFmtId="0" fontId="0" fillId="0" borderId="12" xfId="0" applyFill="1" applyBorder="1"/>
    <xf numFmtId="0" fontId="0" fillId="0" borderId="0" xfId="0" quotePrefix="1" applyBorder="1"/>
    <xf numFmtId="9" fontId="1" fillId="3" borderId="23" xfId="0" applyNumberFormat="1" applyFont="1" applyFill="1" applyBorder="1" applyAlignment="1">
      <alignment horizontal="center" vertical="center"/>
    </xf>
    <xf numFmtId="9" fontId="6" fillId="3" borderId="11" xfId="0" applyNumberFormat="1" applyFont="1" applyFill="1" applyBorder="1" applyAlignment="1">
      <alignment horizontal="center" vertical="center"/>
    </xf>
    <xf numFmtId="0" fontId="9" fillId="0" borderId="12" xfId="0" applyFont="1" applyBorder="1" applyAlignment="1"/>
    <xf numFmtId="17" fontId="9" fillId="3" borderId="0" xfId="0" quotePrefix="1" applyNumberFormat="1" applyFont="1" applyFill="1" applyBorder="1" applyAlignment="1">
      <alignment horizontal="center" vertical="center" wrapText="1"/>
    </xf>
    <xf numFmtId="9" fontId="1" fillId="3" borderId="11"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3" borderId="21" xfId="0" applyFont="1" applyFill="1" applyBorder="1" applyAlignment="1">
      <alignment horizontal="center" vertical="center"/>
    </xf>
    <xf numFmtId="0" fontId="1" fillId="3" borderId="24" xfId="0" applyFont="1" applyFill="1" applyBorder="1" applyAlignment="1">
      <alignment horizontal="center" vertical="center"/>
    </xf>
    <xf numFmtId="0" fontId="0" fillId="0" borderId="22" xfId="0" applyBorder="1"/>
    <xf numFmtId="0" fontId="3" fillId="2" borderId="22" xfId="0" applyFont="1" applyFill="1" applyBorder="1" applyAlignment="1">
      <alignment horizontal="center" vertical="center"/>
    </xf>
    <xf numFmtId="0" fontId="3" fillId="2" borderId="25" xfId="0" quotePrefix="1"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164" fontId="2" fillId="0" borderId="0" xfId="0" applyNumberFormat="1" applyFont="1" applyFill="1" applyBorder="1" applyAlignment="1">
      <alignment horizontal="center"/>
    </xf>
    <xf numFmtId="0" fontId="2" fillId="2" borderId="16" xfId="0" applyFont="1" applyFill="1" applyBorder="1" applyAlignment="1" applyProtection="1">
      <alignment horizontal="center" vertical="center"/>
      <protection locked="0"/>
    </xf>
    <xf numFmtId="17" fontId="9" fillId="0" borderId="0" xfId="0" quotePrefix="1"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17" fontId="2" fillId="0" borderId="0" xfId="0" quotePrefix="1" applyNumberFormat="1" applyFont="1" applyFill="1" applyBorder="1" applyAlignment="1">
      <alignment horizontal="left" vertical="center" wrapText="1"/>
    </xf>
    <xf numFmtId="0" fontId="13" fillId="0" borderId="0" xfId="0" applyFont="1" applyAlignment="1">
      <alignment horizontal="center" vertical="center"/>
    </xf>
    <xf numFmtId="164" fontId="2" fillId="2" borderId="16" xfId="0" applyNumberFormat="1" applyFont="1" applyFill="1" applyBorder="1" applyAlignment="1" applyProtection="1">
      <alignment horizontal="center" vertical="center"/>
      <protection locked="0"/>
    </xf>
    <xf numFmtId="0" fontId="10" fillId="0" borderId="0" xfId="0" quotePrefix="1" applyFont="1" applyFill="1" applyBorder="1" applyAlignment="1">
      <alignment horizontal="center" vertical="center" wrapText="1"/>
    </xf>
    <xf numFmtId="0" fontId="0" fillId="5" borderId="4" xfId="0" applyFill="1" applyBorder="1"/>
    <xf numFmtId="0" fontId="0" fillId="5" borderId="4" xfId="0" applyFont="1" applyFill="1" applyBorder="1"/>
    <xf numFmtId="0" fontId="9" fillId="5" borderId="4" xfId="0" applyFont="1" applyFill="1" applyBorder="1" applyAlignment="1"/>
    <xf numFmtId="0" fontId="0" fillId="6" borderId="16" xfId="0" applyFill="1" applyBorder="1" applyAlignment="1">
      <alignment horizontal="center"/>
    </xf>
    <xf numFmtId="0" fontId="0" fillId="6" borderId="16" xfId="0"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15" fillId="0" borderId="0" xfId="0" applyFont="1" applyFill="1" applyBorder="1" applyAlignment="1">
      <alignment horizontal="center" vertical="center"/>
    </xf>
    <xf numFmtId="164" fontId="15" fillId="0" borderId="0" xfId="0" applyNumberFormat="1" applyFont="1" applyFill="1" applyBorder="1" applyAlignment="1">
      <alignment horizontal="center"/>
    </xf>
    <xf numFmtId="164" fontId="15" fillId="0" borderId="0" xfId="0" applyNumberFormat="1" applyFont="1" applyFill="1" applyBorder="1" applyAlignment="1">
      <alignment horizontal="center" vertical="center"/>
    </xf>
    <xf numFmtId="164" fontId="15" fillId="0" borderId="0" xfId="0" applyNumberFormat="1" applyFont="1"/>
    <xf numFmtId="164" fontId="15" fillId="0" borderId="0" xfId="0" applyNumberFormat="1" applyFont="1" applyFill="1"/>
    <xf numFmtId="164" fontId="15" fillId="0" borderId="0" xfId="0" applyNumberFormat="1" applyFont="1" applyAlignment="1"/>
    <xf numFmtId="164" fontId="15" fillId="0" borderId="0" xfId="0" applyNumberFormat="1" applyFont="1" applyAlignment="1">
      <alignment horizontal="center" vertical="center"/>
    </xf>
    <xf numFmtId="0" fontId="0" fillId="0" borderId="17" xfId="0" applyFont="1" applyBorder="1" applyAlignment="1" applyProtection="1">
      <alignment horizontal="left" vertical="center" wrapText="1"/>
    </xf>
    <xf numFmtId="0" fontId="0" fillId="0" borderId="0" xfId="0" applyBorder="1" applyAlignment="1">
      <alignment horizontal="left" vertical="center"/>
    </xf>
    <xf numFmtId="0" fontId="4" fillId="0" borderId="0" xfId="0" applyFont="1" applyBorder="1" applyAlignment="1">
      <alignment horizontal="center" vertical="center"/>
    </xf>
    <xf numFmtId="0" fontId="1" fillId="0" borderId="12" xfId="0" applyFont="1" applyBorder="1" applyAlignment="1">
      <alignment horizontal="center" vertical="center" wrapText="1"/>
    </xf>
    <xf numFmtId="0" fontId="1" fillId="9" borderId="11" xfId="0" applyFont="1" applyFill="1" applyBorder="1" applyAlignment="1">
      <alignment horizontal="center" vertical="center"/>
    </xf>
    <xf numFmtId="0" fontId="1" fillId="9" borderId="0" xfId="0" applyFont="1" applyFill="1" applyBorder="1"/>
    <xf numFmtId="9" fontId="1" fillId="10" borderId="12" xfId="0" applyNumberFormat="1" applyFont="1" applyFill="1" applyBorder="1" applyAlignment="1">
      <alignment horizontal="center"/>
    </xf>
    <xf numFmtId="0" fontId="1" fillId="0" borderId="12" xfId="0" applyFont="1" applyBorder="1"/>
    <xf numFmtId="0" fontId="1" fillId="7" borderId="11" xfId="0" applyFont="1" applyFill="1" applyBorder="1" applyAlignment="1">
      <alignment horizontal="center" vertical="center"/>
    </xf>
    <xf numFmtId="0" fontId="1" fillId="7" borderId="0" xfId="0" applyFont="1" applyFill="1" applyBorder="1"/>
    <xf numFmtId="9" fontId="1" fillId="10" borderId="12" xfId="0" quotePrefix="1" applyNumberFormat="1" applyFont="1" applyFill="1" applyBorder="1" applyAlignment="1">
      <alignment horizontal="center" vertical="center"/>
    </xf>
    <xf numFmtId="0" fontId="1" fillId="11" borderId="11" xfId="0" applyFont="1" applyFill="1" applyBorder="1" applyAlignment="1">
      <alignment horizontal="center" vertical="center"/>
    </xf>
    <xf numFmtId="0" fontId="1" fillId="11" borderId="0" xfId="0" applyFont="1" applyFill="1" applyBorder="1"/>
    <xf numFmtId="9" fontId="1" fillId="10" borderId="12" xfId="0" quotePrefix="1" applyNumberFormat="1" applyFont="1" applyFill="1" applyBorder="1" applyAlignment="1">
      <alignment horizontal="center"/>
    </xf>
    <xf numFmtId="0" fontId="1" fillId="12" borderId="11" xfId="0" applyFont="1" applyFill="1" applyBorder="1" applyAlignment="1">
      <alignment horizontal="center" vertical="center"/>
    </xf>
    <xf numFmtId="0" fontId="1" fillId="12" borderId="0" xfId="0" applyFont="1" applyFill="1" applyBorder="1"/>
    <xf numFmtId="0" fontId="18" fillId="9" borderId="7"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21" fillId="0" borderId="18" xfId="0" applyFont="1" applyBorder="1" applyAlignment="1" applyProtection="1">
      <alignment horizontal="left" vertical="center" wrapText="1"/>
    </xf>
    <xf numFmtId="0" fontId="7" fillId="3" borderId="16" xfId="0" applyFont="1" applyFill="1" applyBorder="1" applyAlignment="1">
      <alignment horizontal="right" vertical="center"/>
    </xf>
    <xf numFmtId="0" fontId="9" fillId="0" borderId="0" xfId="0" applyFont="1" applyAlignment="1">
      <alignment vertical="top" wrapText="1"/>
    </xf>
    <xf numFmtId="0" fontId="26" fillId="0" borderId="0" xfId="0" applyFont="1" applyAlignment="1">
      <alignment vertical="center" wrapText="1"/>
    </xf>
    <xf numFmtId="0" fontId="2" fillId="0" borderId="0" xfId="0" applyFont="1" applyAlignment="1">
      <alignment horizontal="center" vertical="center"/>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4" fillId="4" borderId="4" xfId="0" applyNumberFormat="1" applyFont="1" applyFill="1" applyBorder="1" applyAlignment="1" applyProtection="1">
      <alignment horizontal="center" vertical="center"/>
      <protection locked="0"/>
    </xf>
    <xf numFmtId="0" fontId="4" fillId="4" borderId="5"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protection locked="0"/>
    </xf>
    <xf numFmtId="164" fontId="32" fillId="0" borderId="0" xfId="0" applyNumberFormat="1" applyFont="1" applyFill="1" applyAlignment="1">
      <alignment vertical="center"/>
    </xf>
    <xf numFmtId="0" fontId="27" fillId="0" borderId="0" xfId="0" applyFont="1"/>
    <xf numFmtId="0" fontId="2" fillId="6" borderId="0" xfId="0" applyFont="1" applyFill="1" applyBorder="1" applyAlignment="1">
      <alignment horizontal="center" vertical="center"/>
    </xf>
    <xf numFmtId="49" fontId="17" fillId="13" borderId="16" xfId="0" applyNumberFormat="1" applyFont="1" applyFill="1" applyBorder="1" applyAlignment="1" applyProtection="1">
      <alignment horizontal="center" vertical="center"/>
    </xf>
    <xf numFmtId="0" fontId="0" fillId="8" borderId="0" xfId="0" applyFill="1" applyBorder="1" applyAlignment="1">
      <alignment horizontal="left" wrapText="1"/>
    </xf>
    <xf numFmtId="0" fontId="16" fillId="0" borderId="0" xfId="0" applyFont="1" applyBorder="1" applyAlignment="1" applyProtection="1">
      <alignment horizontal="center" vertical="center" wrapText="1"/>
      <protection locked="0"/>
    </xf>
    <xf numFmtId="0" fontId="0" fillId="8" borderId="0" xfId="0" applyFill="1" applyBorder="1" applyAlignment="1">
      <alignment horizontal="left" vertical="top" wrapText="1"/>
    </xf>
    <xf numFmtId="0" fontId="0" fillId="8" borderId="0" xfId="0" applyFill="1" applyBorder="1" applyAlignment="1">
      <alignment wrapText="1"/>
    </xf>
    <xf numFmtId="0" fontId="1" fillId="0" borderId="6" xfId="0" applyFont="1" applyBorder="1" applyAlignment="1" applyProtection="1">
      <alignment horizontal="left" vertical="center" wrapText="1"/>
    </xf>
    <xf numFmtId="0" fontId="21" fillId="0" borderId="6"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16" fillId="14" borderId="9" xfId="0" applyFont="1" applyFill="1" applyBorder="1" applyAlignment="1" applyProtection="1">
      <alignment horizontal="center" vertical="center" wrapText="1"/>
      <protection locked="0"/>
    </xf>
    <xf numFmtId="0" fontId="16" fillId="14" borderId="14" xfId="0" applyFont="1" applyFill="1" applyBorder="1" applyAlignment="1" applyProtection="1">
      <alignment horizontal="center" vertical="center" wrapText="1"/>
      <protection locked="0"/>
    </xf>
    <xf numFmtId="0" fontId="16" fillId="14" borderId="12" xfId="0" applyNumberFormat="1" applyFont="1" applyFill="1" applyBorder="1" applyProtection="1">
      <protection locked="0"/>
    </xf>
    <xf numFmtId="0" fontId="16" fillId="14" borderId="12" xfId="0" applyNumberFormat="1" applyFont="1" applyFill="1" applyBorder="1" applyAlignment="1" applyProtection="1">
      <alignment horizontal="left"/>
      <protection locked="0"/>
    </xf>
    <xf numFmtId="49" fontId="16" fillId="14" borderId="12" xfId="0" applyNumberFormat="1" applyFont="1" applyFill="1" applyBorder="1" applyProtection="1">
      <protection locked="0"/>
    </xf>
    <xf numFmtId="0" fontId="30" fillId="0" borderId="0" xfId="0" applyFont="1" applyAlignment="1">
      <alignment horizontal="center" vertical="center"/>
    </xf>
    <xf numFmtId="0" fontId="1" fillId="0" borderId="11" xfId="0" applyFont="1" applyBorder="1" applyAlignment="1" applyProtection="1">
      <alignment horizontal="left" vertical="center" wrapText="1"/>
    </xf>
    <xf numFmtId="0" fontId="16" fillId="14" borderId="0" xfId="0" applyFont="1" applyFill="1" applyBorder="1" applyAlignment="1" applyProtection="1">
      <alignment horizontal="center" vertical="center" wrapText="1"/>
      <protection locked="0"/>
    </xf>
    <xf numFmtId="0" fontId="25" fillId="0" borderId="0" xfId="0" applyFont="1" applyAlignment="1">
      <alignment vertical="center" wrapText="1"/>
    </xf>
    <xf numFmtId="0" fontId="0" fillId="0" borderId="0" xfId="0" applyProtection="1"/>
    <xf numFmtId="49" fontId="0" fillId="0" borderId="0" xfId="0" applyNumberFormat="1" applyProtection="1"/>
    <xf numFmtId="0" fontId="9" fillId="0" borderId="0" xfId="0" applyFont="1" applyAlignment="1" applyProtection="1">
      <alignment vertical="top" wrapText="1"/>
    </xf>
    <xf numFmtId="0" fontId="0" fillId="0" borderId="0" xfId="0" applyFill="1" applyBorder="1" applyProtection="1"/>
    <xf numFmtId="49" fontId="0" fillId="0" borderId="0" xfId="0" applyNumberFormat="1" applyFill="1" applyBorder="1" applyProtection="1"/>
    <xf numFmtId="0" fontId="1" fillId="0" borderId="0" xfId="0" applyFont="1" applyFill="1" applyBorder="1" applyProtection="1"/>
    <xf numFmtId="0" fontId="26" fillId="0" borderId="0" xfId="0" applyFont="1" applyAlignment="1" applyProtection="1">
      <alignment vertical="center" wrapText="1"/>
    </xf>
    <xf numFmtId="0" fontId="1" fillId="0" borderId="14" xfId="0" applyFont="1" applyFill="1" applyBorder="1" applyProtection="1"/>
    <xf numFmtId="0" fontId="0" fillId="0" borderId="14" xfId="0" applyNumberFormat="1" applyFill="1" applyBorder="1" applyAlignment="1" applyProtection="1">
      <alignment horizontal="left"/>
    </xf>
    <xf numFmtId="0" fontId="1" fillId="0" borderId="11" xfId="0" applyFont="1" applyBorder="1" applyProtection="1"/>
    <xf numFmtId="49" fontId="0" fillId="0" borderId="12" xfId="0" applyNumberFormat="1" applyBorder="1" applyProtection="1"/>
    <xf numFmtId="0" fontId="1" fillId="0" borderId="0" xfId="0" applyFont="1" applyBorder="1" applyProtection="1"/>
    <xf numFmtId="0" fontId="1" fillId="0" borderId="12" xfId="0" applyFont="1" applyBorder="1" applyProtection="1"/>
    <xf numFmtId="0" fontId="1" fillId="0" borderId="13" xfId="0" applyFont="1" applyBorder="1" applyProtection="1"/>
    <xf numFmtId="0" fontId="1" fillId="0" borderId="14" xfId="0" applyFont="1" applyBorder="1" applyProtection="1"/>
    <xf numFmtId="0" fontId="1" fillId="0" borderId="15" xfId="0" applyFont="1" applyBorder="1" applyProtection="1"/>
    <xf numFmtId="0" fontId="1" fillId="0" borderId="9" xfId="0" applyFont="1" applyFill="1" applyBorder="1" applyProtection="1"/>
    <xf numFmtId="0" fontId="0" fillId="0" borderId="11" xfId="0" applyBorder="1" applyProtection="1"/>
    <xf numFmtId="0" fontId="0" fillId="0" borderId="0" xfId="0" applyBorder="1" applyProtection="1"/>
    <xf numFmtId="0" fontId="0" fillId="0" borderId="0" xfId="0" applyNumberFormat="1" applyFill="1" applyBorder="1" applyProtection="1"/>
    <xf numFmtId="0" fontId="2" fillId="0" borderId="0" xfId="0" applyFont="1" applyAlignment="1" applyProtection="1">
      <alignment horizontal="center" vertical="center"/>
    </xf>
    <xf numFmtId="0" fontId="0" fillId="0" borderId="0" xfId="0" applyNumberFormat="1" applyFill="1" applyBorder="1" applyAlignment="1" applyProtection="1">
      <alignment horizontal="left"/>
    </xf>
    <xf numFmtId="0" fontId="1" fillId="14" borderId="0" xfId="0" applyFont="1" applyFill="1" applyBorder="1" applyProtection="1">
      <protection locked="0"/>
    </xf>
    <xf numFmtId="0" fontId="16" fillId="0" borderId="0" xfId="0" applyFont="1" applyBorder="1" applyAlignment="1" applyProtection="1">
      <alignment horizontal="center" vertical="center" wrapText="1"/>
    </xf>
    <xf numFmtId="0" fontId="0" fillId="0" borderId="12" xfId="0" applyBorder="1" applyProtection="1"/>
    <xf numFmtId="164" fontId="15" fillId="0" borderId="0" xfId="0" applyNumberFormat="1" applyFont="1" applyProtection="1"/>
    <xf numFmtId="0" fontId="30" fillId="0" borderId="0" xfId="0" applyFont="1" applyAlignment="1" applyProtection="1">
      <alignment horizontal="center" vertical="center"/>
    </xf>
    <xf numFmtId="0" fontId="16" fillId="0" borderId="13" xfId="0" applyFont="1" applyBorder="1" applyAlignment="1" applyProtection="1">
      <alignment horizontal="center" vertical="center" wrapText="1"/>
    </xf>
    <xf numFmtId="0" fontId="29" fillId="0" borderId="0" xfId="0" applyFont="1" applyBorder="1" applyAlignment="1" applyProtection="1">
      <alignment horizontal="right" vertical="center" wrapText="1"/>
    </xf>
    <xf numFmtId="0" fontId="29" fillId="0" borderId="1" xfId="0" applyFont="1" applyBorder="1" applyAlignment="1" applyProtection="1">
      <alignment horizontal="center" vertical="center" wrapText="1"/>
    </xf>
    <xf numFmtId="0" fontId="0" fillId="0" borderId="13" xfId="0" applyBorder="1" applyProtection="1"/>
    <xf numFmtId="0" fontId="0" fillId="0" borderId="14" xfId="0" applyFont="1" applyBorder="1" applyAlignment="1" applyProtection="1">
      <alignment wrapText="1"/>
    </xf>
    <xf numFmtId="0" fontId="0" fillId="0" borderId="14" xfId="0" applyBorder="1" applyProtection="1"/>
    <xf numFmtId="0" fontId="0" fillId="0" borderId="15" xfId="0" applyBorder="1" applyProtection="1"/>
    <xf numFmtId="0" fontId="0" fillId="0" borderId="0" xfId="0" applyFont="1" applyAlignment="1" applyProtection="1">
      <alignment wrapText="1"/>
    </xf>
    <xf numFmtId="0" fontId="6" fillId="0" borderId="11" xfId="0" applyFont="1" applyBorder="1" applyAlignment="1" applyProtection="1">
      <alignment horizontal="left" vertical="center"/>
    </xf>
    <xf numFmtId="0" fontId="0" fillId="0" borderId="0" xfId="0" applyBorder="1" applyAlignment="1" applyProtection="1">
      <alignment horizontal="left" vertical="center"/>
    </xf>
    <xf numFmtId="0" fontId="0" fillId="0" borderId="12" xfId="0" applyBorder="1" applyAlignment="1" applyProtection="1">
      <alignment horizontal="left" vertic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6" fillId="13" borderId="11" xfId="0" applyFont="1" applyFill="1" applyBorder="1" applyAlignment="1" applyProtection="1">
      <alignment horizontal="center"/>
    </xf>
    <xf numFmtId="0" fontId="6" fillId="13" borderId="0" xfId="0" applyFont="1" applyFill="1" applyBorder="1" applyAlignment="1" applyProtection="1">
      <alignment horizontal="center"/>
    </xf>
    <xf numFmtId="0" fontId="6" fillId="13" borderId="12" xfId="0" applyFont="1" applyFill="1" applyBorder="1" applyAlignment="1" applyProtection="1">
      <alignment horizontal="center"/>
    </xf>
    <xf numFmtId="0" fontId="6" fillId="0" borderId="0" xfId="0" applyFont="1" applyBorder="1" applyAlignment="1" applyProtection="1">
      <alignment horizontal="left" vertical="center"/>
    </xf>
    <xf numFmtId="0" fontId="6" fillId="15" borderId="11" xfId="0" applyFont="1" applyFill="1" applyBorder="1" applyAlignment="1" applyProtection="1">
      <alignment horizontal="center" vertical="center"/>
    </xf>
    <xf numFmtId="0" fontId="9" fillId="0" borderId="0" xfId="0" applyFont="1" applyBorder="1" applyAlignment="1" applyProtection="1">
      <alignment horizontal="left" vertical="center"/>
    </xf>
    <xf numFmtId="0" fontId="9" fillId="0" borderId="12" xfId="0" applyFont="1" applyBorder="1" applyAlignment="1" applyProtection="1">
      <alignment horizontal="left" vertical="center"/>
    </xf>
    <xf numFmtId="0" fontId="9" fillId="0" borderId="0" xfId="0" applyFont="1" applyProtection="1"/>
    <xf numFmtId="0" fontId="9" fillId="0" borderId="0" xfId="0" applyFont="1" applyBorder="1" applyAlignment="1" applyProtection="1">
      <alignment horizontal="center"/>
    </xf>
    <xf numFmtId="0" fontId="9" fillId="0" borderId="0" xfId="0" applyFont="1" applyAlignment="1" applyProtection="1">
      <alignment horizontal="left"/>
    </xf>
    <xf numFmtId="0" fontId="9" fillId="0" borderId="11" xfId="0" applyFont="1" applyBorder="1" applyAlignment="1" applyProtection="1">
      <alignment horizontal="center"/>
    </xf>
    <xf numFmtId="0" fontId="9" fillId="0" borderId="12" xfId="0" applyFont="1" applyBorder="1" applyAlignment="1" applyProtection="1">
      <alignment horizontal="center"/>
    </xf>
    <xf numFmtId="0" fontId="6" fillId="0" borderId="11" xfId="0" applyFont="1" applyBorder="1" applyAlignment="1" applyProtection="1">
      <alignment horizontal="center"/>
    </xf>
    <xf numFmtId="0" fontId="6" fillId="0" borderId="11" xfId="0" applyFont="1" applyFill="1" applyBorder="1" applyAlignment="1" applyProtection="1">
      <alignment horizontal="left" vertical="center"/>
    </xf>
    <xf numFmtId="0" fontId="9" fillId="0" borderId="11" xfId="0" applyFont="1" applyBorder="1" applyProtection="1"/>
    <xf numFmtId="0" fontId="9" fillId="0" borderId="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0" fontId="6" fillId="15" borderId="11" xfId="0" applyFont="1" applyFill="1" applyBorder="1" applyAlignment="1" applyProtection="1">
      <alignment horizontal="center" vertical="center" wrapText="1"/>
    </xf>
    <xf numFmtId="0" fontId="6" fillId="17" borderId="2" xfId="0" applyFont="1" applyFill="1" applyBorder="1" applyAlignment="1">
      <alignment horizontal="center" vertical="center" wrapText="1"/>
    </xf>
    <xf numFmtId="164" fontId="4" fillId="17" borderId="3" xfId="0" applyNumberFormat="1" applyFont="1" applyFill="1" applyBorder="1" applyAlignment="1">
      <alignment horizontal="center" vertical="center"/>
    </xf>
    <xf numFmtId="0" fontId="22" fillId="16" borderId="1" xfId="0" applyFont="1" applyFill="1" applyBorder="1" applyAlignment="1" applyProtection="1">
      <alignment horizontal="center" vertical="center"/>
      <protection locked="0"/>
    </xf>
    <xf numFmtId="0" fontId="22" fillId="16" borderId="3" xfId="0" quotePrefix="1" applyFont="1" applyFill="1" applyBorder="1" applyAlignment="1">
      <alignment horizontal="left" vertical="center"/>
    </xf>
    <xf numFmtId="0" fontId="9" fillId="15" borderId="11"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0" xfId="0" applyFont="1" applyFill="1" applyBorder="1" applyAlignment="1" applyProtection="1">
      <alignment horizontal="center"/>
    </xf>
    <xf numFmtId="0" fontId="6" fillId="0" borderId="0" xfId="0" applyFont="1" applyBorder="1" applyAlignment="1" applyProtection="1">
      <alignment horizontal="left" wrapText="1"/>
    </xf>
    <xf numFmtId="0" fontId="6" fillId="0" borderId="12" xfId="0" applyFont="1" applyBorder="1" applyAlignment="1" applyProtection="1">
      <alignment horizontal="left" wrapText="1"/>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8" borderId="6" xfId="0" applyFont="1" applyFill="1" applyBorder="1" applyAlignment="1" applyProtection="1">
      <alignment horizontal="center"/>
    </xf>
    <xf numFmtId="0" fontId="6" fillId="8" borderId="9" xfId="0" applyFont="1" applyFill="1" applyBorder="1" applyAlignment="1" applyProtection="1">
      <alignment horizontal="center"/>
    </xf>
    <xf numFmtId="0" fontId="6" fillId="8" borderId="10" xfId="0" applyFont="1" applyFill="1" applyBorder="1" applyAlignment="1" applyProtection="1">
      <alignment horizontal="center"/>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15" borderId="11" xfId="0" applyFont="1" applyFill="1" applyBorder="1" applyAlignment="1" applyProtection="1">
      <alignment horizontal="center" vertical="center"/>
    </xf>
    <xf numFmtId="0" fontId="33" fillId="0" borderId="11" xfId="0" applyFont="1" applyBorder="1" applyAlignment="1" applyProtection="1">
      <alignment horizontal="center"/>
    </xf>
    <xf numFmtId="0" fontId="33" fillId="0" borderId="12" xfId="0" applyFont="1" applyBorder="1" applyAlignment="1" applyProtection="1">
      <alignment horizontal="center"/>
    </xf>
    <xf numFmtId="0" fontId="33" fillId="0" borderId="13" xfId="0" applyFont="1" applyFill="1" applyBorder="1" applyAlignment="1" applyProtection="1">
      <alignment horizontal="center"/>
    </xf>
    <xf numFmtId="0" fontId="33" fillId="0" borderId="15" xfId="0" applyFont="1" applyFill="1" applyBorder="1" applyAlignment="1" applyProtection="1">
      <alignment horizontal="center"/>
    </xf>
    <xf numFmtId="0" fontId="33" fillId="0" borderId="0" xfId="0" applyFont="1" applyBorder="1" applyAlignment="1" applyProtection="1">
      <alignment horizontal="center"/>
    </xf>
    <xf numFmtId="0" fontId="16" fillId="14" borderId="0" xfId="0" applyFont="1" applyFill="1" applyBorder="1" applyAlignment="1" applyProtection="1">
      <alignment horizontal="center" vertical="top" wrapText="1"/>
      <protection locked="0"/>
    </xf>
    <xf numFmtId="0" fontId="16" fillId="14" borderId="12" xfId="0" applyFont="1" applyFill="1" applyBorder="1" applyAlignment="1" applyProtection="1">
      <alignment horizontal="center" vertical="top" wrapText="1"/>
      <protection locked="0"/>
    </xf>
    <xf numFmtId="0" fontId="1" fillId="0" borderId="11" xfId="0" applyFont="1" applyBorder="1" applyAlignment="1" applyProtection="1">
      <alignment horizontal="left" wrapText="1"/>
    </xf>
    <xf numFmtId="49" fontId="16" fillId="14" borderId="12" xfId="0" applyNumberFormat="1" applyFont="1" applyFill="1" applyBorder="1" applyAlignment="1" applyProtection="1">
      <alignment horizontal="left" vertical="top" wrapText="1"/>
      <protection locked="0"/>
    </xf>
    <xf numFmtId="0" fontId="0" fillId="9" borderId="11" xfId="0" applyFill="1" applyBorder="1" applyAlignment="1">
      <alignment horizontal="center" vertical="center" textRotation="90"/>
    </xf>
    <xf numFmtId="0" fontId="0" fillId="7" borderId="11" xfId="0" applyFill="1" applyBorder="1" applyAlignment="1">
      <alignment horizontal="center" vertical="center" textRotation="90" wrapText="1"/>
    </xf>
    <xf numFmtId="0" fontId="0" fillId="11" borderId="11" xfId="0" applyFill="1" applyBorder="1" applyAlignment="1">
      <alignment horizontal="center" vertical="center" textRotation="90" wrapText="1"/>
    </xf>
    <xf numFmtId="0" fontId="0" fillId="12" borderId="11" xfId="0" applyFill="1" applyBorder="1" applyAlignment="1">
      <alignment horizontal="center" vertical="center" textRotation="90" wrapText="1"/>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3" fillId="0" borderId="12"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9" fontId="7" fillId="3" borderId="26" xfId="0" applyNumberFormat="1" applyFont="1" applyFill="1" applyBorder="1" applyAlignment="1">
      <alignment horizontal="right" vertical="center"/>
    </xf>
    <xf numFmtId="49" fontId="7" fillId="3" borderId="27" xfId="0" applyNumberFormat="1" applyFont="1" applyFill="1" applyBorder="1" applyAlignment="1">
      <alignment horizontal="right" vertical="center"/>
    </xf>
    <xf numFmtId="49" fontId="17" fillId="0" borderId="27" xfId="0" applyNumberFormat="1" applyFont="1" applyFill="1" applyBorder="1" applyAlignment="1">
      <alignment horizontal="center" vertical="center"/>
    </xf>
    <xf numFmtId="49" fontId="17" fillId="0" borderId="28" xfId="0" applyNumberFormat="1" applyFont="1" applyFill="1" applyBorder="1" applyAlignment="1">
      <alignment horizontal="center" vertical="center"/>
    </xf>
    <xf numFmtId="49" fontId="17" fillId="13" borderId="26" xfId="0" applyNumberFormat="1" applyFont="1" applyFill="1" applyBorder="1" applyAlignment="1">
      <alignment horizontal="center" vertical="center"/>
    </xf>
    <xf numFmtId="49" fontId="17" fillId="13" borderId="27" xfId="0" applyNumberFormat="1" applyFont="1" applyFill="1" applyBorder="1" applyAlignment="1">
      <alignment horizontal="center" vertical="center"/>
    </xf>
    <xf numFmtId="49" fontId="17" fillId="13" borderId="28" xfId="0" applyNumberFormat="1" applyFont="1" applyFill="1" applyBorder="1" applyAlignment="1">
      <alignment horizontal="center" vertical="center"/>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16" fillId="14" borderId="0" xfId="0" applyFont="1" applyFill="1" applyBorder="1" applyAlignment="1" applyProtection="1">
      <alignment horizontal="center" vertical="center" wrapText="1"/>
      <protection locked="0"/>
    </xf>
    <xf numFmtId="0" fontId="16" fillId="14" borderId="12" xfId="0" applyFont="1" applyFill="1" applyBorder="1" applyAlignment="1" applyProtection="1">
      <alignment horizontal="center" vertical="center" wrapText="1"/>
      <protection locked="0"/>
    </xf>
    <xf numFmtId="0" fontId="28"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9" fillId="0" borderId="0" xfId="0" applyFont="1" applyAlignment="1">
      <alignment horizontal="left" vertical="top" wrapText="1"/>
    </xf>
    <xf numFmtId="0" fontId="14" fillId="0" borderId="14" xfId="0" quotePrefix="1" applyFont="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12" fillId="0" borderId="26" xfId="0" quotePrefix="1" applyFont="1" applyFill="1" applyBorder="1" applyAlignment="1">
      <alignment horizontal="left" vertical="center" wrapText="1"/>
    </xf>
    <xf numFmtId="0" fontId="12" fillId="0" borderId="28" xfId="0" quotePrefix="1" applyFont="1" applyFill="1" applyBorder="1" applyAlignment="1">
      <alignment horizontal="left" vertical="center" wrapText="1"/>
    </xf>
    <xf numFmtId="0" fontId="16" fillId="14" borderId="14" xfId="0" applyFont="1" applyFill="1" applyBorder="1" applyAlignment="1" applyProtection="1">
      <alignment horizontal="center" vertical="center" wrapText="1"/>
      <protection locked="0"/>
    </xf>
    <xf numFmtId="0" fontId="16" fillId="14" borderId="15" xfId="0" applyFont="1" applyFill="1" applyBorder="1" applyAlignment="1" applyProtection="1">
      <alignment horizontal="center" vertical="center" wrapText="1"/>
      <protection locked="0"/>
    </xf>
    <xf numFmtId="0" fontId="16" fillId="14" borderId="2" xfId="0" applyFont="1" applyFill="1" applyBorder="1" applyAlignment="1" applyProtection="1">
      <alignment horizontal="center" vertical="center" wrapText="1"/>
      <protection locked="0"/>
    </xf>
    <xf numFmtId="0" fontId="16" fillId="14" borderId="3" xfId="0" applyFont="1" applyFill="1" applyBorder="1" applyAlignment="1" applyProtection="1">
      <alignment horizontal="center" vertical="center" wrapText="1"/>
      <protection locked="0"/>
    </xf>
    <xf numFmtId="17" fontId="2" fillId="0" borderId="26" xfId="0" quotePrefix="1" applyNumberFormat="1" applyFont="1" applyFill="1" applyBorder="1" applyAlignment="1">
      <alignment horizontal="left" vertical="center" wrapText="1"/>
    </xf>
    <xf numFmtId="17" fontId="2" fillId="0" borderId="28" xfId="0" quotePrefix="1" applyNumberFormat="1" applyFont="1" applyFill="1" applyBorder="1" applyAlignment="1">
      <alignment horizontal="left" vertical="center" wrapText="1"/>
    </xf>
    <xf numFmtId="0" fontId="22" fillId="4" borderId="1" xfId="0" applyFont="1" applyFill="1" applyBorder="1" applyAlignment="1">
      <alignment horizontal="right" vertical="center" wrapText="1"/>
    </xf>
    <xf numFmtId="0" fontId="22" fillId="4" borderId="2" xfId="0" applyFont="1" applyFill="1" applyBorder="1" applyAlignment="1">
      <alignment horizontal="right" vertical="center" wrapText="1"/>
    </xf>
    <xf numFmtId="0" fontId="22" fillId="4" borderId="3" xfId="0" applyFont="1" applyFill="1" applyBorder="1" applyAlignment="1">
      <alignment horizontal="right" vertical="center" wrapText="1"/>
    </xf>
    <xf numFmtId="0" fontId="16" fillId="0" borderId="17"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14" borderId="11" xfId="0" applyFont="1" applyFill="1" applyBorder="1" applyAlignment="1" applyProtection="1">
      <alignment horizontal="center" vertical="center" wrapText="1"/>
      <protection locked="0"/>
    </xf>
    <xf numFmtId="0" fontId="16" fillId="14" borderId="13" xfId="0" applyFont="1" applyFill="1" applyBorder="1" applyAlignment="1" applyProtection="1">
      <alignment horizontal="center" vertical="center" wrapText="1"/>
      <protection locked="0"/>
    </xf>
    <xf numFmtId="0" fontId="16" fillId="14" borderId="9" xfId="0" applyFont="1" applyFill="1" applyBorder="1" applyAlignment="1" applyProtection="1">
      <alignment horizontal="center" vertical="center" wrapText="1"/>
      <protection locked="0"/>
    </xf>
    <xf numFmtId="0" fontId="16" fillId="14" borderId="10"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cellXfs>
  <cellStyles count="1">
    <cellStyle name="Normal" xfId="0" builtinId="0"/>
  </cellStyles>
  <dxfs count="9">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s>
  <tableStyles count="0" defaultTableStyle="TableStyleMedium2" defaultPivotStyle="PivotStyleLight16"/>
  <colors>
    <mruColors>
      <color rgb="FF66CCFF"/>
      <color rgb="FFCCE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912882</xdr:colOff>
      <xdr:row>0</xdr:row>
      <xdr:rowOff>32022</xdr:rowOff>
    </xdr:from>
    <xdr:to>
      <xdr:col>2</xdr:col>
      <xdr:colOff>1374207</xdr:colOff>
      <xdr:row>6</xdr:row>
      <xdr:rowOff>154462</xdr:rowOff>
    </xdr:to>
    <xdr:pic>
      <xdr:nvPicPr>
        <xdr:cNvPr id="2" name="Image 1" descr="Macintosh HD:Users:poste2:Desktop:Charte AcadRennes20:Bloc marques AC Rennes:27_logoAC_RENNES.pd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032" y="32022"/>
          <a:ext cx="1375725" cy="12273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7</xdr:col>
          <xdr:colOff>66675</xdr:colOff>
          <xdr:row>7</xdr:row>
          <xdr:rowOff>0</xdr:rowOff>
        </xdr:from>
        <xdr:to>
          <xdr:col>7</xdr:col>
          <xdr:colOff>409575</xdr:colOff>
          <xdr:row>8</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0</xdr:rowOff>
        </xdr:from>
        <xdr:to>
          <xdr:col>11</xdr:col>
          <xdr:colOff>47625</xdr:colOff>
          <xdr:row>8</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912882</xdr:colOff>
      <xdr:row>0</xdr:row>
      <xdr:rowOff>32022</xdr:rowOff>
    </xdr:from>
    <xdr:to>
      <xdr:col>2</xdr:col>
      <xdr:colOff>1056707</xdr:colOff>
      <xdr:row>7</xdr:row>
      <xdr:rowOff>52862</xdr:rowOff>
    </xdr:to>
    <xdr:pic>
      <xdr:nvPicPr>
        <xdr:cNvPr id="3" name="Image 2" descr="Macintosh HD:Users:poste2:Desktop:Charte AcadRennes20:Bloc marques AC Rennes:27_logoAC_RENNES.pd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497" y="32022"/>
          <a:ext cx="1374748" cy="12273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7</xdr:col>
          <xdr:colOff>66675</xdr:colOff>
          <xdr:row>12</xdr:row>
          <xdr:rowOff>180975</xdr:rowOff>
        </xdr:from>
        <xdr:to>
          <xdr:col>8</xdr:col>
          <xdr:colOff>133350</xdr:colOff>
          <xdr:row>14</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142875</xdr:rowOff>
        </xdr:from>
        <xdr:to>
          <xdr:col>11</xdr:col>
          <xdr:colOff>47625</xdr:colOff>
          <xdr:row>14</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O43"/>
  <sheetViews>
    <sheetView tabSelected="1" workbookViewId="0">
      <selection activeCell="M33" sqref="M33"/>
    </sheetView>
  </sheetViews>
  <sheetFormatPr baseColWidth="10" defaultColWidth="10.85546875" defaultRowHeight="15" x14ac:dyDescent="0.25"/>
  <cols>
    <col min="1" max="1" width="0.85546875" style="118" customWidth="1"/>
    <col min="2" max="2" width="5" style="118" customWidth="1"/>
    <col min="3" max="3" width="33.5703125" style="118" customWidth="1"/>
    <col min="4" max="4" width="5.7109375" style="118" customWidth="1"/>
    <col min="5" max="5" width="4.7109375" style="118" customWidth="1"/>
    <col min="6" max="6" width="22.5703125" style="118" customWidth="1"/>
    <col min="7" max="7" width="12.5703125" style="118" customWidth="1"/>
    <col min="8" max="8" width="14.5703125" style="118" customWidth="1"/>
    <col min="9" max="9" width="3.85546875" style="118" customWidth="1"/>
    <col min="10" max="10" width="12.5703125" style="118" customWidth="1"/>
    <col min="11" max="12" width="3.85546875" style="118" customWidth="1"/>
    <col min="13" max="16384" width="10.85546875" style="118"/>
  </cols>
  <sheetData>
    <row r="1" spans="2:15" ht="5.25" customHeight="1" x14ac:dyDescent="0.25">
      <c r="C1" s="119"/>
    </row>
    <row r="2" spans="2:15" x14ac:dyDescent="0.25">
      <c r="C2" s="119"/>
    </row>
    <row r="3" spans="2:15" ht="15.75" customHeight="1" x14ac:dyDescent="0.25">
      <c r="B3" s="187"/>
      <c r="C3" s="187"/>
      <c r="F3" s="120"/>
      <c r="G3" s="120"/>
      <c r="H3" s="120"/>
      <c r="I3" s="120"/>
      <c r="J3" s="120"/>
      <c r="K3" s="120"/>
      <c r="L3" s="120"/>
      <c r="M3" s="120"/>
      <c r="N3" s="120"/>
      <c r="O3" s="120"/>
    </row>
    <row r="4" spans="2:15" ht="15" customHeight="1" x14ac:dyDescent="0.25">
      <c r="B4" s="121"/>
      <c r="C4" s="122"/>
      <c r="F4" s="120"/>
      <c r="G4" s="120"/>
      <c r="H4" s="120"/>
      <c r="I4" s="120"/>
      <c r="J4" s="120"/>
      <c r="K4" s="120"/>
      <c r="L4" s="120"/>
      <c r="M4" s="120"/>
      <c r="N4" s="120"/>
      <c r="O4" s="120"/>
    </row>
    <row r="5" spans="2:15" ht="15" customHeight="1" x14ac:dyDescent="0.25">
      <c r="B5" s="123"/>
      <c r="C5" s="122"/>
      <c r="F5" s="124"/>
      <c r="G5" s="124"/>
      <c r="H5" s="124"/>
      <c r="I5" s="124"/>
      <c r="J5" s="124"/>
      <c r="K5" s="124"/>
      <c r="L5" s="124"/>
      <c r="M5" s="124"/>
      <c r="N5" s="124"/>
      <c r="O5" s="120"/>
    </row>
    <row r="6" spans="2:15" ht="15" customHeight="1" x14ac:dyDescent="0.25">
      <c r="B6" s="123"/>
      <c r="C6" s="122"/>
      <c r="F6" s="124"/>
      <c r="G6" s="124"/>
      <c r="H6" s="124"/>
      <c r="I6" s="124"/>
      <c r="J6" s="124"/>
      <c r="K6" s="124"/>
      <c r="L6" s="124"/>
      <c r="M6" s="124"/>
      <c r="N6" s="124"/>
      <c r="O6" s="120"/>
    </row>
    <row r="7" spans="2:15" ht="15" customHeight="1" thickBot="1" x14ac:dyDescent="0.3">
      <c r="B7" s="125"/>
      <c r="C7" s="126"/>
      <c r="F7" s="124"/>
      <c r="G7" s="124"/>
      <c r="H7" s="124"/>
      <c r="I7" s="124"/>
      <c r="J7" s="124"/>
      <c r="K7" s="124"/>
      <c r="L7" s="124"/>
      <c r="M7" s="124"/>
      <c r="N7" s="124"/>
      <c r="O7" s="120"/>
    </row>
    <row r="8" spans="2:15" ht="15.75" x14ac:dyDescent="0.25">
      <c r="B8" s="192" t="s">
        <v>99</v>
      </c>
      <c r="C8" s="193"/>
      <c r="D8" s="193"/>
      <c r="E8" s="193"/>
      <c r="F8" s="193"/>
      <c r="G8" s="193"/>
      <c r="H8" s="194"/>
    </row>
    <row r="9" spans="2:15" ht="11.1" customHeight="1" x14ac:dyDescent="0.25">
      <c r="B9" s="162"/>
      <c r="C9" s="163"/>
      <c r="D9" s="163"/>
      <c r="E9" s="163"/>
      <c r="F9" s="163"/>
      <c r="G9" s="163"/>
      <c r="H9" s="164"/>
    </row>
    <row r="10" spans="2:15" ht="20.100000000000001" customHeight="1" x14ac:dyDescent="0.25">
      <c r="B10" s="166">
        <v>1</v>
      </c>
      <c r="C10" s="165" t="s">
        <v>100</v>
      </c>
      <c r="D10" s="154"/>
      <c r="E10" s="154"/>
      <c r="F10" s="154"/>
      <c r="G10" s="154"/>
      <c r="H10" s="155"/>
      <c r="I10" s="154"/>
    </row>
    <row r="11" spans="2:15" ht="15" customHeight="1" x14ac:dyDescent="0.25">
      <c r="B11" s="156"/>
      <c r="C11" s="157"/>
      <c r="D11" s="157"/>
      <c r="E11" s="157"/>
      <c r="F11" s="157"/>
      <c r="G11" s="157"/>
      <c r="H11" s="158"/>
      <c r="I11" s="157"/>
    </row>
    <row r="12" spans="2:15" s="169" customFormat="1" ht="15.75" x14ac:dyDescent="0.25">
      <c r="B12" s="153"/>
      <c r="C12" s="165" t="s">
        <v>107</v>
      </c>
      <c r="D12" s="167"/>
      <c r="E12" s="167"/>
      <c r="F12" s="167"/>
      <c r="G12" s="167"/>
      <c r="H12" s="168"/>
      <c r="I12" s="167"/>
    </row>
    <row r="13" spans="2:15" s="169" customFormat="1" ht="15" customHeight="1" x14ac:dyDescent="0.25">
      <c r="B13" s="153"/>
      <c r="C13" s="165"/>
      <c r="D13" s="167"/>
      <c r="E13" s="167"/>
      <c r="F13" s="167"/>
      <c r="G13" s="167"/>
      <c r="H13" s="168"/>
      <c r="I13" s="167"/>
    </row>
    <row r="14" spans="2:15" s="169" customFormat="1" ht="48" customHeight="1" x14ac:dyDescent="0.25">
      <c r="B14" s="197">
        <v>2</v>
      </c>
      <c r="C14" s="195" t="s">
        <v>111</v>
      </c>
      <c r="D14" s="195"/>
      <c r="E14" s="195"/>
      <c r="F14" s="195"/>
      <c r="G14" s="195"/>
      <c r="H14" s="196"/>
      <c r="I14" s="170"/>
    </row>
    <row r="15" spans="2:15" s="171" customFormat="1" ht="32.450000000000003" customHeight="1" x14ac:dyDescent="0.25">
      <c r="B15" s="197"/>
      <c r="C15" s="195" t="s">
        <v>106</v>
      </c>
      <c r="D15" s="195"/>
      <c r="E15" s="195"/>
      <c r="F15" s="195"/>
      <c r="G15" s="195"/>
      <c r="H15" s="196"/>
      <c r="I15" s="167"/>
    </row>
    <row r="16" spans="2:15" s="169" customFormat="1" ht="15" customHeight="1" x14ac:dyDescent="0.25">
      <c r="B16" s="172"/>
      <c r="C16" s="170"/>
      <c r="D16" s="170"/>
      <c r="E16" s="170"/>
      <c r="F16" s="170"/>
      <c r="G16" s="170"/>
      <c r="H16" s="173"/>
      <c r="I16" s="170"/>
    </row>
    <row r="17" spans="2:9" s="169" customFormat="1" ht="29.1" customHeight="1" x14ac:dyDescent="0.25">
      <c r="B17" s="184">
        <v>3</v>
      </c>
      <c r="C17" s="188" t="s">
        <v>108</v>
      </c>
      <c r="D17" s="188"/>
      <c r="E17" s="188"/>
      <c r="F17" s="188"/>
      <c r="G17" s="188"/>
      <c r="H17" s="189"/>
      <c r="I17" s="170"/>
    </row>
    <row r="18" spans="2:9" s="169" customFormat="1" ht="15" customHeight="1" x14ac:dyDescent="0.25">
      <c r="B18" s="172"/>
      <c r="C18" s="170"/>
      <c r="D18" s="170"/>
      <c r="E18" s="170"/>
      <c r="F18" s="170"/>
      <c r="G18" s="170"/>
      <c r="H18" s="173"/>
      <c r="I18" s="170"/>
    </row>
    <row r="19" spans="2:9" s="169" customFormat="1" ht="27.95" customHeight="1" x14ac:dyDescent="0.25">
      <c r="B19" s="184">
        <v>4</v>
      </c>
      <c r="C19" s="188" t="s">
        <v>112</v>
      </c>
      <c r="D19" s="188"/>
      <c r="E19" s="188"/>
      <c r="F19" s="188"/>
      <c r="G19" s="188"/>
      <c r="H19" s="189"/>
      <c r="I19" s="170"/>
    </row>
    <row r="20" spans="2:9" s="169" customFormat="1" ht="15" customHeight="1" x14ac:dyDescent="0.25">
      <c r="B20" s="172"/>
      <c r="C20" s="170"/>
      <c r="D20" s="170"/>
      <c r="E20" s="170"/>
      <c r="F20" s="170"/>
      <c r="G20" s="170"/>
      <c r="H20" s="173"/>
      <c r="I20" s="170"/>
    </row>
    <row r="21" spans="2:9" s="169" customFormat="1" ht="29.1" customHeight="1" x14ac:dyDescent="0.25">
      <c r="B21" s="166">
        <v>5</v>
      </c>
      <c r="C21" s="190" t="s">
        <v>109</v>
      </c>
      <c r="D21" s="190"/>
      <c r="E21" s="190"/>
      <c r="F21" s="190"/>
      <c r="G21" s="190"/>
      <c r="H21" s="191"/>
      <c r="I21" s="167"/>
    </row>
    <row r="22" spans="2:9" s="169" customFormat="1" ht="15" customHeight="1" x14ac:dyDescent="0.25">
      <c r="B22" s="174"/>
      <c r="C22" s="170"/>
      <c r="D22" s="170"/>
      <c r="E22" s="170"/>
      <c r="F22" s="170"/>
      <c r="G22" s="170"/>
      <c r="H22" s="173"/>
      <c r="I22" s="170"/>
    </row>
    <row r="23" spans="2:9" s="169" customFormat="1" ht="14.45" customHeight="1" x14ac:dyDescent="0.25">
      <c r="B23" s="166">
        <v>6</v>
      </c>
      <c r="C23" s="165" t="s">
        <v>101</v>
      </c>
      <c r="D23" s="167"/>
      <c r="E23" s="167"/>
      <c r="F23" s="167"/>
      <c r="G23" s="167"/>
      <c r="H23" s="168"/>
      <c r="I23" s="167"/>
    </row>
    <row r="24" spans="2:9" s="169" customFormat="1" ht="15" customHeight="1" x14ac:dyDescent="0.25">
      <c r="B24" s="174"/>
      <c r="C24" s="170"/>
      <c r="D24" s="170"/>
      <c r="E24" s="170"/>
      <c r="F24" s="170"/>
      <c r="G24" s="170"/>
      <c r="H24" s="173"/>
      <c r="I24" s="170"/>
    </row>
    <row r="25" spans="2:9" s="169" customFormat="1" ht="15.75" x14ac:dyDescent="0.25">
      <c r="B25" s="166">
        <v>7</v>
      </c>
      <c r="C25" s="165" t="s">
        <v>102</v>
      </c>
      <c r="D25" s="167"/>
      <c r="E25" s="167"/>
      <c r="F25" s="167"/>
      <c r="G25" s="167"/>
      <c r="H25" s="168"/>
      <c r="I25" s="167"/>
    </row>
    <row r="26" spans="2:9" s="169" customFormat="1" ht="15" customHeight="1" x14ac:dyDescent="0.25">
      <c r="B26" s="174"/>
      <c r="C26" s="170"/>
      <c r="D26" s="170"/>
      <c r="E26" s="170"/>
      <c r="F26" s="170"/>
      <c r="G26" s="170"/>
      <c r="H26" s="173"/>
      <c r="I26" s="170"/>
    </row>
    <row r="27" spans="2:9" s="169" customFormat="1" ht="29.1" customHeight="1" x14ac:dyDescent="0.25">
      <c r="B27" s="166">
        <v>8</v>
      </c>
      <c r="C27" s="165" t="s">
        <v>103</v>
      </c>
      <c r="D27" s="167"/>
      <c r="E27" s="167"/>
      <c r="F27" s="167"/>
      <c r="G27" s="167"/>
      <c r="H27" s="168"/>
      <c r="I27" s="167"/>
    </row>
    <row r="28" spans="2:9" s="169" customFormat="1" ht="15" customHeight="1" x14ac:dyDescent="0.25">
      <c r="B28" s="174"/>
      <c r="C28" s="170"/>
      <c r="D28" s="170"/>
      <c r="E28" s="170"/>
      <c r="F28" s="170"/>
      <c r="G28" s="170"/>
      <c r="H28" s="173"/>
      <c r="I28" s="170"/>
    </row>
    <row r="29" spans="2:9" s="169" customFormat="1" ht="14.45" customHeight="1" x14ac:dyDescent="0.25">
      <c r="B29" s="166">
        <v>9</v>
      </c>
      <c r="C29" s="165" t="s">
        <v>104</v>
      </c>
      <c r="D29" s="170"/>
      <c r="E29" s="170"/>
      <c r="F29" s="170"/>
      <c r="G29" s="170"/>
      <c r="H29" s="173"/>
      <c r="I29" s="170"/>
    </row>
    <row r="30" spans="2:9" s="169" customFormat="1" ht="15" customHeight="1" x14ac:dyDescent="0.25">
      <c r="B30" s="175"/>
      <c r="C30" s="167"/>
      <c r="D30" s="167"/>
      <c r="E30" s="167"/>
      <c r="F30" s="167"/>
      <c r="G30" s="167"/>
      <c r="H30" s="168"/>
      <c r="I30" s="167"/>
    </row>
    <row r="31" spans="2:9" s="169" customFormat="1" ht="15.75" x14ac:dyDescent="0.25">
      <c r="B31" s="166">
        <v>10</v>
      </c>
      <c r="C31" s="165" t="s">
        <v>105</v>
      </c>
      <c r="D31" s="167"/>
      <c r="E31" s="167"/>
      <c r="F31" s="167"/>
      <c r="G31" s="167"/>
      <c r="H31" s="168"/>
      <c r="I31" s="167"/>
    </row>
    <row r="32" spans="2:9" s="169" customFormat="1" ht="15" customHeight="1" x14ac:dyDescent="0.25">
      <c r="B32" s="176"/>
      <c r="C32" s="177"/>
      <c r="D32" s="177"/>
      <c r="E32" s="177"/>
      <c r="F32" s="177"/>
      <c r="G32" s="177"/>
      <c r="H32" s="178"/>
      <c r="I32" s="177"/>
    </row>
    <row r="33" spans="2:9" s="169" customFormat="1" ht="37.5" customHeight="1" x14ac:dyDescent="0.25">
      <c r="B33" s="179">
        <v>11</v>
      </c>
      <c r="C33" s="185" t="s">
        <v>113</v>
      </c>
      <c r="D33" s="185"/>
      <c r="E33" s="185"/>
      <c r="F33" s="185"/>
      <c r="G33" s="185"/>
      <c r="H33" s="186"/>
      <c r="I33" s="170"/>
    </row>
    <row r="34" spans="2:9" ht="15" customHeight="1" thickBot="1" x14ac:dyDescent="0.3">
      <c r="B34" s="159"/>
      <c r="C34" s="160"/>
      <c r="D34" s="160"/>
      <c r="E34" s="160"/>
      <c r="F34" s="160"/>
      <c r="G34" s="160"/>
      <c r="H34" s="161"/>
      <c r="I34" s="157"/>
    </row>
    <row r="35" spans="2:9" x14ac:dyDescent="0.25">
      <c r="C35" s="119"/>
    </row>
    <row r="36" spans="2:9" x14ac:dyDescent="0.25">
      <c r="B36" s="138"/>
      <c r="C36" s="138"/>
      <c r="D36" s="138"/>
      <c r="E36" s="138"/>
      <c r="F36" s="138"/>
      <c r="G36" s="138"/>
      <c r="H36" s="138"/>
      <c r="I36" s="138"/>
    </row>
    <row r="37" spans="2:9" x14ac:dyDescent="0.25">
      <c r="B37" s="123"/>
      <c r="C37" s="122"/>
    </row>
    <row r="38" spans="2:9" x14ac:dyDescent="0.25">
      <c r="B38" s="123"/>
      <c r="C38" s="122"/>
    </row>
    <row r="39" spans="2:9" x14ac:dyDescent="0.25">
      <c r="B39" s="123"/>
      <c r="C39" s="122"/>
    </row>
    <row r="40" spans="2:9" x14ac:dyDescent="0.25">
      <c r="B40" s="123"/>
      <c r="C40" s="122"/>
    </row>
    <row r="41" spans="2:9" x14ac:dyDescent="0.25">
      <c r="B41" s="123"/>
      <c r="C41" s="122"/>
    </row>
    <row r="42" spans="2:9" x14ac:dyDescent="0.25">
      <c r="B42" s="123"/>
      <c r="C42" s="137"/>
    </row>
    <row r="43" spans="2:9" x14ac:dyDescent="0.25">
      <c r="B43" s="121"/>
      <c r="C43" s="122"/>
    </row>
  </sheetData>
  <sheetProtection algorithmName="SHA-512" hashValue="3W0S6QQh6+7MCGfdZ8m+TW6EOFPyGqZpXhoHgdqtCFAlh8LP7N7EZegFEQgjCy7fPSw/Z1/RHxG8QO5WHqNaHA==" saltValue="c6aUGCQu8VBsSdXRt374TA==" spinCount="100000" sheet="1" objects="1" scenarios="1"/>
  <mergeCells count="9">
    <mergeCell ref="C33:H33"/>
    <mergeCell ref="B3:C3"/>
    <mergeCell ref="C17:H17"/>
    <mergeCell ref="C19:H19"/>
    <mergeCell ref="C21:H21"/>
    <mergeCell ref="B8:H8"/>
    <mergeCell ref="C14:H14"/>
    <mergeCell ref="C15:H15"/>
    <mergeCell ref="B14:B1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7</xdr:col>
                    <xdr:colOff>66675</xdr:colOff>
                    <xdr:row>7</xdr:row>
                    <xdr:rowOff>0</xdr:rowOff>
                  </from>
                  <to>
                    <xdr:col>7</xdr:col>
                    <xdr:colOff>409575</xdr:colOff>
                    <xdr:row>8</xdr:row>
                    <xdr:rowOff>47625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10</xdr:col>
                    <xdr:colOff>66675</xdr:colOff>
                    <xdr:row>7</xdr:row>
                    <xdr:rowOff>0</xdr:rowOff>
                  </from>
                  <to>
                    <xdr:col>11</xdr:col>
                    <xdr:colOff>47625</xdr:colOff>
                    <xdr:row>8</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C000"/>
  </sheetPr>
  <dimension ref="B1:O32"/>
  <sheetViews>
    <sheetView showGridLines="0" zoomScale="130" zoomScaleNormal="130" workbookViewId="0">
      <selection activeCell="F22" sqref="F22"/>
    </sheetView>
  </sheetViews>
  <sheetFormatPr baseColWidth="10" defaultColWidth="10.85546875" defaultRowHeight="15" x14ac:dyDescent="0.25"/>
  <cols>
    <col min="1" max="1" width="0.85546875" style="118" customWidth="1"/>
    <col min="2" max="2" width="17.5703125" style="118" customWidth="1"/>
    <col min="3" max="3" width="33.5703125" style="118" customWidth="1"/>
    <col min="4" max="4" width="5.7109375" style="118" customWidth="1"/>
    <col min="5" max="5" width="4.7109375" style="118" customWidth="1"/>
    <col min="6" max="6" width="22.5703125" style="118" customWidth="1"/>
    <col min="7" max="7" width="12.5703125" style="118" customWidth="1"/>
    <col min="8" max="9" width="3.85546875" style="118" customWidth="1"/>
    <col min="10" max="10" width="12.5703125" style="118" customWidth="1"/>
    <col min="11" max="12" width="3.85546875" style="118" customWidth="1"/>
    <col min="13" max="16384" width="10.85546875" style="118"/>
  </cols>
  <sheetData>
    <row r="1" spans="2:15" ht="5.25" customHeight="1" x14ac:dyDescent="0.25">
      <c r="C1" s="119"/>
    </row>
    <row r="2" spans="2:15" x14ac:dyDescent="0.25">
      <c r="C2" s="119"/>
    </row>
    <row r="3" spans="2:15" ht="15.75" customHeight="1" x14ac:dyDescent="0.25">
      <c r="B3" s="187"/>
      <c r="C3" s="187"/>
      <c r="F3" s="120"/>
      <c r="G3" s="120"/>
      <c r="H3" s="120"/>
      <c r="I3" s="120"/>
      <c r="J3" s="120"/>
      <c r="K3" s="120"/>
      <c r="L3" s="120"/>
      <c r="M3" s="120"/>
      <c r="N3" s="120"/>
      <c r="O3" s="120"/>
    </row>
    <row r="4" spans="2:15" ht="15" customHeight="1" x14ac:dyDescent="0.25">
      <c r="B4" s="121"/>
      <c r="C4" s="122"/>
      <c r="F4" s="120"/>
      <c r="G4" s="120"/>
      <c r="H4" s="120"/>
      <c r="I4" s="120"/>
      <c r="J4" s="120"/>
      <c r="K4" s="120"/>
      <c r="L4" s="120"/>
      <c r="M4" s="120"/>
      <c r="N4" s="120"/>
      <c r="O4" s="120"/>
    </row>
    <row r="5" spans="2:15" ht="15" customHeight="1" x14ac:dyDescent="0.25">
      <c r="B5" s="123"/>
      <c r="C5" s="122"/>
      <c r="F5" s="124"/>
      <c r="G5" s="124"/>
      <c r="H5" s="124"/>
      <c r="I5" s="124"/>
      <c r="J5" s="124"/>
      <c r="K5" s="124"/>
      <c r="L5" s="124"/>
      <c r="M5" s="124"/>
      <c r="N5" s="124"/>
      <c r="O5" s="120"/>
    </row>
    <row r="6" spans="2:15" ht="15" customHeight="1" x14ac:dyDescent="0.25">
      <c r="B6" s="123"/>
      <c r="C6" s="122"/>
      <c r="F6" s="124"/>
      <c r="G6" s="124"/>
      <c r="H6" s="124"/>
      <c r="I6" s="124"/>
      <c r="J6" s="124"/>
      <c r="K6" s="124"/>
      <c r="L6" s="124"/>
      <c r="M6" s="124"/>
      <c r="N6" s="124"/>
      <c r="O6" s="120"/>
    </row>
    <row r="7" spans="2:15" ht="15" customHeight="1" thickBot="1" x14ac:dyDescent="0.3">
      <c r="B7" s="125"/>
      <c r="C7" s="126"/>
      <c r="F7" s="124"/>
      <c r="G7" s="124"/>
      <c r="H7" s="124"/>
      <c r="I7" s="124"/>
      <c r="J7" s="124"/>
      <c r="K7" s="124"/>
      <c r="L7" s="124"/>
      <c r="M7" s="124"/>
      <c r="N7" s="124"/>
      <c r="O7" s="120"/>
    </row>
    <row r="8" spans="2:15" ht="15" customHeight="1" x14ac:dyDescent="0.25">
      <c r="B8" s="192" t="s">
        <v>52</v>
      </c>
      <c r="C8" s="194"/>
      <c r="F8" s="192" t="s">
        <v>55</v>
      </c>
      <c r="G8" s="193"/>
      <c r="H8" s="193"/>
      <c r="I8" s="193"/>
      <c r="J8" s="193"/>
      <c r="K8" s="193"/>
      <c r="L8" s="194"/>
      <c r="M8" s="124"/>
      <c r="N8" s="124"/>
      <c r="O8" s="120"/>
    </row>
    <row r="9" spans="2:15" ht="15" customHeight="1" x14ac:dyDescent="0.25">
      <c r="B9" s="198"/>
      <c r="C9" s="199"/>
      <c r="F9" s="198"/>
      <c r="G9" s="202"/>
      <c r="H9" s="202"/>
      <c r="I9" s="202"/>
      <c r="J9" s="202"/>
      <c r="K9" s="202"/>
      <c r="L9" s="199"/>
      <c r="M9" s="124"/>
      <c r="N9" s="124"/>
      <c r="O9" s="120"/>
    </row>
    <row r="10" spans="2:15" ht="15" customHeight="1" x14ac:dyDescent="0.25">
      <c r="B10" s="127" t="s">
        <v>9</v>
      </c>
      <c r="C10" s="111" t="s">
        <v>110</v>
      </c>
      <c r="F10" s="127" t="s">
        <v>56</v>
      </c>
      <c r="G10" s="203" t="s">
        <v>70</v>
      </c>
      <c r="H10" s="203"/>
      <c r="I10" s="203"/>
      <c r="J10" s="203"/>
      <c r="K10" s="203"/>
      <c r="L10" s="204"/>
      <c r="M10" s="124"/>
      <c r="N10" s="124"/>
      <c r="O10" s="120"/>
    </row>
    <row r="11" spans="2:15" ht="15" customHeight="1" x14ac:dyDescent="0.25">
      <c r="B11" s="127"/>
      <c r="C11" s="128"/>
      <c r="F11" s="127"/>
      <c r="G11" s="203"/>
      <c r="H11" s="203"/>
      <c r="I11" s="203"/>
      <c r="J11" s="203"/>
      <c r="K11" s="203"/>
      <c r="L11" s="204"/>
      <c r="M11" s="124"/>
      <c r="N11" s="124"/>
      <c r="O11" s="120"/>
    </row>
    <row r="12" spans="2:15" ht="15" customHeight="1" x14ac:dyDescent="0.25">
      <c r="B12" s="127" t="s">
        <v>31</v>
      </c>
      <c r="C12" s="112">
        <v>2021</v>
      </c>
      <c r="F12" s="127"/>
      <c r="G12" s="203"/>
      <c r="H12" s="203"/>
      <c r="I12" s="203"/>
      <c r="J12" s="203"/>
      <c r="K12" s="203"/>
      <c r="L12" s="204"/>
      <c r="M12" s="120"/>
      <c r="N12" s="120"/>
      <c r="O12" s="120"/>
    </row>
    <row r="13" spans="2:15" ht="15" customHeight="1" x14ac:dyDescent="0.25">
      <c r="B13" s="127"/>
      <c r="C13" s="128"/>
      <c r="F13" s="127"/>
      <c r="G13" s="129"/>
      <c r="H13" s="129"/>
      <c r="I13" s="129"/>
      <c r="J13" s="129"/>
      <c r="K13" s="129"/>
      <c r="L13" s="130"/>
      <c r="M13" s="120"/>
      <c r="N13" s="120"/>
      <c r="O13" s="120"/>
    </row>
    <row r="14" spans="2:15" ht="15.75" customHeight="1" x14ac:dyDescent="0.25">
      <c r="B14" s="127" t="s">
        <v>29</v>
      </c>
      <c r="C14" s="113" t="s">
        <v>110</v>
      </c>
      <c r="F14" s="127" t="s">
        <v>59</v>
      </c>
      <c r="G14" s="129" t="s">
        <v>57</v>
      </c>
      <c r="H14" s="140"/>
      <c r="I14" s="129"/>
      <c r="J14" s="129" t="s">
        <v>58</v>
      </c>
      <c r="K14" s="140"/>
      <c r="L14" s="130"/>
      <c r="M14" s="120"/>
      <c r="N14" s="120"/>
    </row>
    <row r="15" spans="2:15" ht="15.6" customHeight="1" thickBot="1" x14ac:dyDescent="0.3">
      <c r="B15" s="127"/>
      <c r="C15" s="128"/>
      <c r="F15" s="131"/>
      <c r="G15" s="132"/>
      <c r="H15" s="132"/>
      <c r="I15" s="132"/>
      <c r="J15" s="132"/>
      <c r="K15" s="132"/>
      <c r="L15" s="133"/>
      <c r="M15" s="120"/>
      <c r="N15" s="120"/>
    </row>
    <row r="16" spans="2:15" ht="15.6" customHeight="1" x14ac:dyDescent="0.25">
      <c r="B16" s="127" t="s">
        <v>30</v>
      </c>
      <c r="C16" s="113" t="s">
        <v>110</v>
      </c>
      <c r="F16" s="134"/>
      <c r="G16" s="134"/>
      <c r="H16" s="134"/>
      <c r="I16" s="134"/>
      <c r="J16" s="134"/>
      <c r="K16" s="134"/>
      <c r="L16" s="134"/>
      <c r="M16" s="120"/>
      <c r="N16" s="120"/>
    </row>
    <row r="17" spans="2:14" ht="15.6" customHeight="1" x14ac:dyDescent="0.25">
      <c r="B17" s="127"/>
      <c r="C17" s="128"/>
      <c r="F17" s="123"/>
      <c r="G17" s="123"/>
      <c r="H17" s="123"/>
      <c r="I17" s="123"/>
      <c r="J17" s="123"/>
      <c r="K17" s="123"/>
      <c r="L17" s="123"/>
      <c r="M17" s="120"/>
      <c r="N17" s="120"/>
    </row>
    <row r="18" spans="2:14" ht="15.75" x14ac:dyDescent="0.25">
      <c r="B18" s="127" t="s">
        <v>53</v>
      </c>
      <c r="C18" s="111" t="s">
        <v>54</v>
      </c>
      <c r="F18" s="123"/>
      <c r="G18" s="123"/>
      <c r="H18" s="123"/>
      <c r="I18" s="123"/>
      <c r="J18" s="123"/>
      <c r="K18" s="123"/>
      <c r="L18" s="123"/>
      <c r="M18" s="120"/>
      <c r="N18" s="120"/>
    </row>
    <row r="19" spans="2:14" ht="15.75" x14ac:dyDescent="0.25">
      <c r="B19" s="135"/>
      <c r="C19" s="128"/>
      <c r="F19" s="136"/>
      <c r="G19" s="136"/>
      <c r="H19" s="136"/>
      <c r="I19" s="136"/>
      <c r="J19" s="136"/>
      <c r="K19" s="136"/>
      <c r="L19" s="136"/>
      <c r="M19" s="120"/>
      <c r="N19" s="120"/>
    </row>
    <row r="20" spans="2:14" ht="15.75" x14ac:dyDescent="0.25">
      <c r="B20" s="205" t="s">
        <v>67</v>
      </c>
      <c r="C20" s="206" t="s">
        <v>68</v>
      </c>
      <c r="F20" s="120"/>
      <c r="G20" s="120"/>
      <c r="H20" s="120"/>
      <c r="I20" s="120"/>
      <c r="J20" s="120"/>
      <c r="K20" s="120"/>
      <c r="L20" s="120"/>
      <c r="M20" s="120"/>
      <c r="N20" s="120"/>
    </row>
    <row r="21" spans="2:14" ht="15.75" x14ac:dyDescent="0.25">
      <c r="B21" s="205"/>
      <c r="C21" s="206"/>
      <c r="F21" s="120"/>
      <c r="G21" s="120"/>
      <c r="H21" s="120"/>
      <c r="I21" s="120"/>
      <c r="J21" s="120"/>
      <c r="K21" s="120"/>
      <c r="L21" s="120"/>
      <c r="M21" s="120"/>
      <c r="N21" s="120"/>
    </row>
    <row r="22" spans="2:14" ht="15.6" customHeight="1" thickBot="1" x14ac:dyDescent="0.3">
      <c r="B22" s="200"/>
      <c r="C22" s="201"/>
      <c r="F22" s="120"/>
      <c r="G22" s="120"/>
      <c r="H22" s="120"/>
      <c r="I22" s="120"/>
      <c r="J22" s="120"/>
      <c r="K22" s="120"/>
      <c r="L22" s="120"/>
      <c r="M22" s="120"/>
      <c r="N22" s="120"/>
    </row>
    <row r="23" spans="2:14" ht="15.75" x14ac:dyDescent="0.25">
      <c r="B23" s="123"/>
      <c r="C23" s="137"/>
      <c r="F23" s="120"/>
      <c r="G23" s="120"/>
      <c r="H23" s="120"/>
      <c r="I23" s="120"/>
      <c r="J23" s="120"/>
      <c r="K23" s="120"/>
      <c r="L23" s="120"/>
      <c r="M23" s="120"/>
      <c r="N23" s="120"/>
    </row>
    <row r="24" spans="2:14" x14ac:dyDescent="0.25">
      <c r="B24" s="123"/>
      <c r="C24" s="122"/>
      <c r="D24" s="138"/>
    </row>
    <row r="25" spans="2:14" x14ac:dyDescent="0.25">
      <c r="B25" s="123"/>
      <c r="C25" s="139"/>
    </row>
    <row r="26" spans="2:14" x14ac:dyDescent="0.25">
      <c r="B26" s="123"/>
      <c r="C26" s="122"/>
    </row>
    <row r="27" spans="2:14" x14ac:dyDescent="0.25">
      <c r="B27" s="123"/>
      <c r="C27" s="122"/>
    </row>
    <row r="28" spans="2:14" x14ac:dyDescent="0.25">
      <c r="B28" s="123"/>
      <c r="C28" s="122"/>
    </row>
    <row r="29" spans="2:14" x14ac:dyDescent="0.25">
      <c r="B29" s="123"/>
      <c r="C29" s="122"/>
    </row>
    <row r="30" spans="2:14" x14ac:dyDescent="0.25">
      <c r="B30" s="123"/>
      <c r="C30" s="122"/>
    </row>
    <row r="31" spans="2:14" x14ac:dyDescent="0.25">
      <c r="B31" s="123"/>
      <c r="C31" s="137"/>
    </row>
    <row r="32" spans="2:14" x14ac:dyDescent="0.25">
      <c r="B32" s="121"/>
      <c r="C32" s="122"/>
    </row>
  </sheetData>
  <sheetProtection algorithmName="SHA-512" hashValue="HPxx+EWgiNFYCpdlIn7CdlddJMzTp55oJ2DvhGeis/MGGeiuL5M5fZlAwm5L5EgS2+b52xJ354vSy1SKxSUOag==" saltValue="b2nEZzrF6Cl2U5o+5oARvg==" spinCount="100000" sheet="1" objects="1" scenarios="1"/>
  <mergeCells count="9">
    <mergeCell ref="B3:C3"/>
    <mergeCell ref="B8:C8"/>
    <mergeCell ref="B9:C9"/>
    <mergeCell ref="B22:C22"/>
    <mergeCell ref="F8:L8"/>
    <mergeCell ref="F9:L9"/>
    <mergeCell ref="G10:L12"/>
    <mergeCell ref="B20:B21"/>
    <mergeCell ref="C20:C2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nchor moveWithCells="1">
                  <from>
                    <xdr:col>7</xdr:col>
                    <xdr:colOff>66675</xdr:colOff>
                    <xdr:row>12</xdr:row>
                    <xdr:rowOff>180975</xdr:rowOff>
                  </from>
                  <to>
                    <xdr:col>8</xdr:col>
                    <xdr:colOff>133350</xdr:colOff>
                    <xdr:row>14</xdr:row>
                    <xdr:rowOff>9525</xdr:rowOff>
                  </to>
                </anchor>
              </controlPr>
            </control>
          </mc:Choice>
        </mc:AlternateContent>
        <mc:AlternateContent xmlns:mc="http://schemas.openxmlformats.org/markup-compatibility/2006">
          <mc:Choice Requires="x14">
            <control shapeId="1028" r:id="rId4" name="Check Box 4">
              <controlPr defaultSize="0" autoFill="0" autoLine="0" autoPict="0">
                <anchor moveWithCells="1">
                  <from>
                    <xdr:col>10</xdr:col>
                    <xdr:colOff>66675</xdr:colOff>
                    <xdr:row>12</xdr:row>
                    <xdr:rowOff>142875</xdr:rowOff>
                  </from>
                  <to>
                    <xdr:col>11</xdr:col>
                    <xdr:colOff>47625</xdr:colOff>
                    <xdr:row>14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92D050"/>
  </sheetPr>
  <dimension ref="B1:M30"/>
  <sheetViews>
    <sheetView zoomScale="110" zoomScaleNormal="110" workbookViewId="0">
      <selection activeCell="J15" sqref="J15"/>
    </sheetView>
  </sheetViews>
  <sheetFormatPr baseColWidth="10" defaultRowHeight="15" x14ac:dyDescent="0.25"/>
  <cols>
    <col min="1" max="1" width="0.85546875" customWidth="1"/>
    <col min="2" max="2" width="5.7109375" customWidth="1"/>
    <col min="3" max="3" width="6.85546875" customWidth="1"/>
    <col min="4" max="4" width="2.7109375" customWidth="1"/>
    <col min="5" max="5" width="66.28515625" customWidth="1"/>
    <col min="6" max="6" width="2.7109375" customWidth="1"/>
    <col min="7" max="7" width="13.28515625" customWidth="1"/>
    <col min="8" max="8" width="4.7109375" customWidth="1"/>
  </cols>
  <sheetData>
    <row r="1" spans="3:13" ht="5.25" customHeight="1" thickBot="1" x14ac:dyDescent="0.3"/>
    <row r="2" spans="3:13" ht="26.25" x14ac:dyDescent="0.25">
      <c r="C2" s="211" t="s">
        <v>48</v>
      </c>
      <c r="D2" s="212"/>
      <c r="E2" s="212"/>
      <c r="F2" s="212"/>
      <c r="G2" s="213"/>
    </row>
    <row r="3" spans="3:13" ht="15.75" customHeight="1" x14ac:dyDescent="0.25">
      <c r="C3" s="12"/>
      <c r="D3" s="13"/>
      <c r="E3" s="66"/>
      <c r="F3" s="13"/>
      <c r="G3" s="67"/>
      <c r="I3" s="86"/>
      <c r="J3" s="86"/>
      <c r="K3" s="86"/>
      <c r="L3" s="86"/>
      <c r="M3" s="86"/>
    </row>
    <row r="4" spans="3:13" ht="15" customHeight="1" x14ac:dyDescent="0.25">
      <c r="C4" s="34"/>
      <c r="D4" s="13"/>
      <c r="E4" s="13"/>
      <c r="F4" s="13"/>
      <c r="G4" s="214" t="s">
        <v>83</v>
      </c>
      <c r="I4" s="86"/>
      <c r="J4" s="86"/>
      <c r="K4" s="86"/>
      <c r="L4" s="86"/>
      <c r="M4" s="86"/>
    </row>
    <row r="5" spans="3:13" ht="15" customHeight="1" x14ac:dyDescent="0.25">
      <c r="C5" s="34"/>
      <c r="D5" s="13"/>
      <c r="E5" s="13"/>
      <c r="F5" s="13"/>
      <c r="G5" s="214"/>
      <c r="I5" s="87"/>
      <c r="J5" s="87"/>
      <c r="K5" s="87"/>
      <c r="L5" s="87"/>
      <c r="M5" s="86"/>
    </row>
    <row r="6" spans="3:13" ht="15" customHeight="1" x14ac:dyDescent="0.25">
      <c r="C6" s="34"/>
      <c r="D6" s="13"/>
      <c r="E6" s="13"/>
      <c r="F6" s="13"/>
      <c r="G6" s="214"/>
      <c r="I6" s="87"/>
      <c r="J6" s="87"/>
      <c r="K6" s="87"/>
      <c r="L6" s="87"/>
      <c r="M6" s="86"/>
    </row>
    <row r="7" spans="3:13" ht="15" customHeight="1" x14ac:dyDescent="0.25">
      <c r="C7" s="34"/>
      <c r="D7" s="13"/>
      <c r="E7" s="13"/>
      <c r="F7" s="13"/>
      <c r="G7" s="214"/>
      <c r="I7" s="87"/>
      <c r="J7" s="87"/>
      <c r="K7" s="87"/>
      <c r="L7" s="87"/>
      <c r="M7" s="86"/>
    </row>
    <row r="8" spans="3:13" ht="15" customHeight="1" x14ac:dyDescent="0.25">
      <c r="C8" s="68" t="s">
        <v>0</v>
      </c>
      <c r="D8" s="13"/>
      <c r="E8" s="69" t="s">
        <v>61</v>
      </c>
      <c r="F8" s="13"/>
      <c r="G8" s="70">
        <v>0</v>
      </c>
      <c r="I8" s="87"/>
      <c r="J8" s="87"/>
      <c r="K8" s="87"/>
      <c r="L8" s="87"/>
      <c r="M8" s="86"/>
    </row>
    <row r="9" spans="3:13" ht="15" customHeight="1" x14ac:dyDescent="0.25">
      <c r="C9" s="207" t="s">
        <v>64</v>
      </c>
      <c r="D9" s="13"/>
      <c r="E9" s="104" t="s">
        <v>85</v>
      </c>
      <c r="F9" s="13"/>
      <c r="G9" s="71"/>
      <c r="I9" s="87"/>
      <c r="J9" s="87"/>
      <c r="K9" s="87"/>
      <c r="L9" s="87"/>
      <c r="M9" s="86"/>
    </row>
    <row r="10" spans="3:13" ht="15" customHeight="1" x14ac:dyDescent="0.25">
      <c r="C10" s="207"/>
      <c r="D10" s="13"/>
      <c r="E10" s="104" t="s">
        <v>84</v>
      </c>
      <c r="F10" s="13"/>
      <c r="G10" s="71"/>
      <c r="I10" s="87"/>
      <c r="J10" s="87"/>
      <c r="K10" s="87"/>
      <c r="L10" s="87"/>
      <c r="M10" s="86"/>
    </row>
    <row r="11" spans="3:13" ht="15" customHeight="1" x14ac:dyDescent="0.25">
      <c r="C11" s="207"/>
      <c r="D11" s="13"/>
      <c r="E11" s="104" t="s">
        <v>86</v>
      </c>
      <c r="F11" s="13"/>
      <c r="G11" s="71"/>
      <c r="I11" s="87"/>
      <c r="J11" s="87"/>
      <c r="K11" s="87"/>
      <c r="L11" s="87"/>
      <c r="M11" s="86"/>
    </row>
    <row r="12" spans="3:13" ht="15" customHeight="1" x14ac:dyDescent="0.25">
      <c r="C12" s="207"/>
      <c r="D12" s="13"/>
      <c r="E12" s="104"/>
      <c r="F12" s="13"/>
      <c r="G12" s="71"/>
      <c r="I12" s="87"/>
      <c r="J12" s="87"/>
      <c r="K12" s="87"/>
      <c r="L12" s="87"/>
      <c r="M12" s="86"/>
    </row>
    <row r="13" spans="3:13" ht="15" customHeight="1" x14ac:dyDescent="0.25">
      <c r="C13" s="34"/>
      <c r="D13" s="13"/>
      <c r="E13" s="13"/>
      <c r="F13" s="13"/>
      <c r="G13" s="71"/>
      <c r="I13" s="87"/>
      <c r="J13" s="87"/>
      <c r="K13" s="87"/>
      <c r="L13" s="87"/>
      <c r="M13" s="86"/>
    </row>
    <row r="14" spans="3:13" ht="15" customHeight="1" x14ac:dyDescent="0.25">
      <c r="C14" s="72" t="s">
        <v>1</v>
      </c>
      <c r="D14" s="13"/>
      <c r="E14" s="73" t="s">
        <v>60</v>
      </c>
      <c r="F14" s="13"/>
      <c r="G14" s="74">
        <v>0.33300000000000002</v>
      </c>
      <c r="I14" s="86"/>
      <c r="J14" s="86"/>
      <c r="K14" s="86"/>
      <c r="L14" s="86"/>
      <c r="M14" s="86"/>
    </row>
    <row r="15" spans="3:13" ht="30" customHeight="1" x14ac:dyDescent="0.25">
      <c r="C15" s="208" t="s">
        <v>65</v>
      </c>
      <c r="D15" s="13"/>
      <c r="E15" s="102" t="s">
        <v>87</v>
      </c>
      <c r="F15" s="13"/>
      <c r="G15" s="71"/>
      <c r="I15" s="86"/>
      <c r="J15" s="86"/>
      <c r="K15" s="86"/>
      <c r="L15" s="86"/>
      <c r="M15" s="86"/>
    </row>
    <row r="16" spans="3:13" ht="30" customHeight="1" x14ac:dyDescent="0.25">
      <c r="C16" s="208"/>
      <c r="D16" s="13"/>
      <c r="E16" s="102" t="s">
        <v>88</v>
      </c>
      <c r="F16" s="13"/>
      <c r="G16" s="71"/>
      <c r="I16" s="86"/>
      <c r="J16" s="86"/>
      <c r="K16" s="86"/>
      <c r="L16" s="86"/>
      <c r="M16" s="86"/>
    </row>
    <row r="17" spans="2:13" ht="30" customHeight="1" x14ac:dyDescent="0.25">
      <c r="C17" s="208"/>
      <c r="D17" s="13"/>
      <c r="E17" s="102" t="s">
        <v>89</v>
      </c>
      <c r="F17" s="13"/>
      <c r="G17" s="71"/>
      <c r="I17" s="86"/>
      <c r="J17" s="86"/>
      <c r="K17" s="86"/>
      <c r="L17" s="86"/>
      <c r="M17" s="86"/>
    </row>
    <row r="18" spans="2:13" ht="15" customHeight="1" x14ac:dyDescent="0.25">
      <c r="C18" s="208"/>
      <c r="D18" s="13"/>
      <c r="E18" s="102" t="s">
        <v>90</v>
      </c>
      <c r="F18" s="13"/>
      <c r="G18" s="71"/>
      <c r="I18" s="86"/>
      <c r="J18" s="86"/>
      <c r="K18" s="86"/>
      <c r="L18" s="86"/>
      <c r="M18" s="86"/>
    </row>
    <row r="19" spans="2:13" ht="15.6" customHeight="1" x14ac:dyDescent="0.25">
      <c r="C19" s="34"/>
      <c r="D19" s="13"/>
      <c r="E19" s="13"/>
      <c r="F19" s="13"/>
      <c r="G19" s="71"/>
      <c r="I19" s="86"/>
      <c r="J19" s="86"/>
      <c r="K19" s="86"/>
      <c r="L19" s="86"/>
    </row>
    <row r="20" spans="2:13" ht="15.6" customHeight="1" x14ac:dyDescent="0.25">
      <c r="C20" s="75" t="s">
        <v>2</v>
      </c>
      <c r="D20" s="13"/>
      <c r="E20" s="76" t="s">
        <v>62</v>
      </c>
      <c r="F20" s="13"/>
      <c r="G20" s="77">
        <v>0.66</v>
      </c>
      <c r="I20" s="86"/>
      <c r="J20" s="86"/>
      <c r="K20" s="86"/>
      <c r="L20" s="86"/>
    </row>
    <row r="21" spans="2:13" ht="30" customHeight="1" x14ac:dyDescent="0.25">
      <c r="C21" s="209" t="s">
        <v>114</v>
      </c>
      <c r="D21" s="13"/>
      <c r="E21" s="105" t="s">
        <v>91</v>
      </c>
      <c r="F21" s="13"/>
      <c r="G21" s="71"/>
      <c r="I21" s="86"/>
      <c r="J21" s="86"/>
      <c r="K21" s="86"/>
      <c r="L21" s="86"/>
    </row>
    <row r="22" spans="2:13" ht="45" x14ac:dyDescent="0.25">
      <c r="C22" s="209"/>
      <c r="D22" s="13"/>
      <c r="E22" s="105" t="s">
        <v>92</v>
      </c>
      <c r="F22" s="13"/>
      <c r="G22" s="71"/>
      <c r="I22" s="86"/>
      <c r="J22" s="86"/>
      <c r="K22" s="86"/>
      <c r="L22" s="86"/>
    </row>
    <row r="23" spans="2:13" ht="15.75" x14ac:dyDescent="0.25">
      <c r="C23" s="209"/>
      <c r="D23" s="13"/>
      <c r="E23" s="105" t="s">
        <v>93</v>
      </c>
      <c r="F23" s="13"/>
      <c r="G23" s="14"/>
      <c r="I23" s="86"/>
      <c r="J23" s="86"/>
      <c r="K23" s="86"/>
      <c r="L23" s="86"/>
    </row>
    <row r="24" spans="2:13" ht="15.75" x14ac:dyDescent="0.25">
      <c r="C24" s="34"/>
      <c r="D24" s="13"/>
      <c r="E24" s="13"/>
      <c r="F24" s="13"/>
      <c r="G24" s="71"/>
      <c r="I24" s="86"/>
      <c r="J24" s="86"/>
      <c r="K24" s="86"/>
      <c r="L24" s="86"/>
    </row>
    <row r="25" spans="2:13" ht="15.75" x14ac:dyDescent="0.25">
      <c r="C25" s="78" t="s">
        <v>3</v>
      </c>
      <c r="D25" s="13"/>
      <c r="E25" s="79" t="s">
        <v>63</v>
      </c>
      <c r="F25" s="13"/>
      <c r="G25" s="74">
        <v>1</v>
      </c>
      <c r="I25" s="86"/>
      <c r="J25" s="86"/>
      <c r="K25" s="86"/>
      <c r="L25" s="86"/>
    </row>
    <row r="26" spans="2:13" ht="30" x14ac:dyDescent="0.25">
      <c r="C26" s="210" t="s">
        <v>66</v>
      </c>
      <c r="D26" s="13"/>
      <c r="E26" s="105" t="s">
        <v>94</v>
      </c>
      <c r="F26" s="13"/>
      <c r="G26" s="14"/>
      <c r="I26" s="86"/>
      <c r="J26" s="86"/>
      <c r="K26" s="86"/>
      <c r="L26" s="86"/>
    </row>
    <row r="27" spans="2:13" ht="30" x14ac:dyDescent="0.25">
      <c r="C27" s="210"/>
      <c r="D27" s="13"/>
      <c r="E27" s="105" t="s">
        <v>95</v>
      </c>
      <c r="F27" s="13"/>
      <c r="G27" s="71"/>
      <c r="I27" s="86"/>
      <c r="J27" s="86"/>
      <c r="K27" s="86"/>
      <c r="L27" s="86"/>
    </row>
    <row r="28" spans="2:13" ht="30" x14ac:dyDescent="0.25">
      <c r="B28" s="88"/>
      <c r="C28" s="210"/>
      <c r="D28" s="13"/>
      <c r="E28" s="105" t="s">
        <v>96</v>
      </c>
      <c r="F28" s="13"/>
      <c r="G28" s="14"/>
    </row>
    <row r="29" spans="2:13" x14ac:dyDescent="0.25">
      <c r="B29" s="88"/>
      <c r="C29" s="210"/>
      <c r="D29" s="13"/>
      <c r="E29" s="102" t="s">
        <v>97</v>
      </c>
      <c r="F29" s="13"/>
      <c r="G29" s="14"/>
    </row>
    <row r="30" spans="2:13" ht="15.75" thickBot="1" x14ac:dyDescent="0.3">
      <c r="C30" s="15"/>
      <c r="D30" s="16"/>
      <c r="E30" s="16"/>
      <c r="F30" s="16"/>
      <c r="G30" s="17"/>
    </row>
  </sheetData>
  <sheetProtection algorithmName="SHA-512" hashValue="hCS4REc/dUraW/EQrafnZO3UGeRufjvkdUkh3EFnsUN/u33GFnXi7mOt/TDY8cdico2nkzLCOvPYaN9oiPGzpA==" saltValue="B0Q6PUyZq6VjKn9yIp2aAQ==" spinCount="100000" sheet="1" objects="1" scenarios="1"/>
  <mergeCells count="6">
    <mergeCell ref="C9:C12"/>
    <mergeCell ref="C15:C18"/>
    <mergeCell ref="C21:C23"/>
    <mergeCell ref="C26:C29"/>
    <mergeCell ref="C2:G2"/>
    <mergeCell ref="G4:G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66CCFF"/>
  </sheetPr>
  <dimension ref="B1:S62"/>
  <sheetViews>
    <sheetView zoomScale="90" zoomScaleNormal="90" workbookViewId="0">
      <selection activeCell="H12" sqref="H12"/>
    </sheetView>
  </sheetViews>
  <sheetFormatPr baseColWidth="10" defaultRowHeight="15" x14ac:dyDescent="0.25"/>
  <cols>
    <col min="1" max="1" width="2.5703125" customWidth="1"/>
    <col min="2" max="2" width="4.5703125" customWidth="1"/>
    <col min="3" max="3" width="80.5703125" style="9" customWidth="1"/>
    <col min="4" max="4" width="30.5703125" customWidth="1"/>
    <col min="5" max="9" width="11.5703125" customWidth="1"/>
    <col min="10" max="10" width="1.5703125" customWidth="1"/>
    <col min="11" max="11" width="2.5703125" style="60" customWidth="1"/>
    <col min="12" max="12" width="3.85546875" style="60" customWidth="1"/>
    <col min="13" max="13" width="23.5703125" customWidth="1"/>
  </cols>
  <sheetData>
    <row r="1" spans="2:19" ht="10.5" customHeight="1" thickBot="1" x14ac:dyDescent="0.3"/>
    <row r="2" spans="2:19" ht="9.75" customHeight="1" thickBot="1" x14ac:dyDescent="0.3">
      <c r="B2" s="22"/>
      <c r="C2" s="23"/>
      <c r="D2" s="24"/>
      <c r="E2" s="24"/>
      <c r="F2" s="24"/>
      <c r="G2" s="24"/>
      <c r="H2" s="24"/>
      <c r="I2" s="24"/>
      <c r="J2" s="25"/>
    </row>
    <row r="3" spans="2:19" ht="30" customHeight="1" thickBot="1" x14ac:dyDescent="0.3">
      <c r="B3" s="12"/>
      <c r="C3" s="215" t="s">
        <v>50</v>
      </c>
      <c r="D3" s="216"/>
      <c r="E3" s="216"/>
      <c r="F3" s="216"/>
      <c r="G3" s="216"/>
      <c r="H3" s="216"/>
      <c r="I3" s="217"/>
      <c r="J3" s="14"/>
    </row>
    <row r="4" spans="2:19" s="2" customFormat="1" ht="7.5" customHeight="1" x14ac:dyDescent="0.25">
      <c r="B4" s="26"/>
      <c r="C4" s="5"/>
      <c r="D4" s="5"/>
      <c r="E4" s="5"/>
      <c r="F4" s="5"/>
      <c r="G4" s="5"/>
      <c r="H4" s="5"/>
      <c r="I4" s="5"/>
      <c r="J4" s="27"/>
      <c r="K4" s="61"/>
      <c r="L4" s="61"/>
    </row>
    <row r="5" spans="2:19" ht="19.5" customHeight="1" x14ac:dyDescent="0.25">
      <c r="B5" s="12"/>
      <c r="C5" s="85" t="s">
        <v>42</v>
      </c>
      <c r="D5" s="101" t="str">
        <f>'Données candidat'!$C$16</f>
        <v>X</v>
      </c>
      <c r="E5" s="218" t="s">
        <v>43</v>
      </c>
      <c r="F5" s="219"/>
      <c r="G5" s="220" t="str">
        <f>'Données candidat'!$C$14</f>
        <v>X</v>
      </c>
      <c r="H5" s="220"/>
      <c r="I5" s="221"/>
      <c r="J5" s="14"/>
      <c r="M5" s="18" t="str">
        <f>IF(D5="Nom"," A  COMPLETER",IF(G5="Prenom"," A  COMPLETER",""))</f>
        <v/>
      </c>
    </row>
    <row r="6" spans="2:19" ht="7.5" customHeight="1" x14ac:dyDescent="0.25">
      <c r="B6" s="12"/>
      <c r="C6" s="6"/>
      <c r="D6" s="41"/>
      <c r="E6" s="41"/>
      <c r="F6" s="7"/>
      <c r="G6" s="7"/>
      <c r="H6" s="7"/>
      <c r="I6" s="7"/>
      <c r="J6" s="14"/>
    </row>
    <row r="7" spans="2:19" ht="18.75" customHeight="1" x14ac:dyDescent="0.25">
      <c r="B7" s="12"/>
      <c r="C7" s="85" t="s">
        <v>28</v>
      </c>
      <c r="D7" s="222" t="str">
        <f>'Données candidat'!$C$10</f>
        <v>X</v>
      </c>
      <c r="E7" s="223"/>
      <c r="F7" s="223"/>
      <c r="G7" s="223"/>
      <c r="H7" s="223"/>
      <c r="I7" s="224"/>
      <c r="J7" s="14"/>
      <c r="M7" s="18" t="str">
        <f>IF(D7="Nom de l'établissement","A  COMPLETER","")</f>
        <v/>
      </c>
    </row>
    <row r="8" spans="2:19" s="2" customFormat="1" ht="7.5" customHeight="1" x14ac:dyDescent="0.25">
      <c r="B8" s="26"/>
      <c r="C8" s="6"/>
      <c r="D8" s="41"/>
      <c r="E8" s="41"/>
      <c r="F8" s="7"/>
      <c r="G8" s="7"/>
      <c r="H8" s="7"/>
      <c r="I8" s="7"/>
      <c r="J8" s="27"/>
      <c r="K8" s="61"/>
      <c r="L8" s="61"/>
    </row>
    <row r="9" spans="2:19" ht="19.5" customHeight="1" x14ac:dyDescent="0.25">
      <c r="B9" s="12"/>
      <c r="C9" s="231" t="s">
        <v>82</v>
      </c>
      <c r="D9" s="232"/>
      <c r="E9" s="232"/>
      <c r="F9" s="232"/>
      <c r="G9" s="232"/>
      <c r="H9" s="232"/>
      <c r="I9" s="233"/>
      <c r="J9" s="14"/>
      <c r="M9" s="18"/>
    </row>
    <row r="10" spans="2:19" s="2" customFormat="1" ht="7.5" customHeight="1" x14ac:dyDescent="0.25">
      <c r="B10" s="26"/>
      <c r="C10" s="6"/>
      <c r="D10" s="41"/>
      <c r="E10" s="41"/>
      <c r="F10" s="7"/>
      <c r="G10" s="7"/>
      <c r="H10" s="7"/>
      <c r="I10" s="7"/>
      <c r="J10" s="27"/>
      <c r="K10" s="61"/>
      <c r="L10" s="61"/>
    </row>
    <row r="11" spans="2:19" ht="14.45" customHeight="1" x14ac:dyDescent="0.25">
      <c r="B11" s="12"/>
      <c r="C11" s="225" t="s">
        <v>32</v>
      </c>
      <c r="D11" s="226"/>
      <c r="E11" s="21"/>
      <c r="F11" s="36" t="s">
        <v>0</v>
      </c>
      <c r="G11" s="37" t="s">
        <v>1</v>
      </c>
      <c r="H11" s="37" t="s">
        <v>2</v>
      </c>
      <c r="I11" s="37" t="s">
        <v>3</v>
      </c>
      <c r="J11" s="14"/>
    </row>
    <row r="12" spans="2:19" ht="60" customHeight="1" x14ac:dyDescent="0.25">
      <c r="B12" s="12"/>
      <c r="C12" s="227"/>
      <c r="D12" s="228"/>
      <c r="E12" s="3"/>
      <c r="F12" s="80" t="s">
        <v>61</v>
      </c>
      <c r="G12" s="81" t="s">
        <v>98</v>
      </c>
      <c r="H12" s="82" t="s">
        <v>62</v>
      </c>
      <c r="I12" s="83" t="s">
        <v>63</v>
      </c>
      <c r="J12" s="14"/>
    </row>
    <row r="13" spans="2:19" ht="15" customHeight="1" x14ac:dyDescent="0.25">
      <c r="B13" s="12"/>
      <c r="C13" s="229"/>
      <c r="D13" s="230"/>
      <c r="E13" s="38"/>
      <c r="F13" s="39">
        <v>0</v>
      </c>
      <c r="G13" s="40" t="s">
        <v>4</v>
      </c>
      <c r="H13" s="40" t="s">
        <v>5</v>
      </c>
      <c r="I13" s="40" t="s">
        <v>6</v>
      </c>
      <c r="J13" s="14"/>
    </row>
    <row r="14" spans="2:19" x14ac:dyDescent="0.25">
      <c r="B14" s="12"/>
      <c r="C14" s="19"/>
      <c r="D14" s="13"/>
      <c r="E14" s="13"/>
      <c r="F14" s="28"/>
      <c r="G14" s="13"/>
      <c r="H14" s="13"/>
      <c r="I14" s="13"/>
      <c r="J14" s="14"/>
      <c r="L14" s="236" t="s">
        <v>46</v>
      </c>
      <c r="M14" s="238" t="s">
        <v>47</v>
      </c>
      <c r="N14" s="238"/>
      <c r="O14" s="238"/>
      <c r="P14" s="238"/>
      <c r="Q14" s="238"/>
      <c r="R14" s="238"/>
      <c r="S14" s="238"/>
    </row>
    <row r="15" spans="2:19" ht="15" customHeight="1" thickBot="1" x14ac:dyDescent="0.3">
      <c r="B15" s="12"/>
      <c r="C15" s="19"/>
      <c r="D15" s="13"/>
      <c r="E15" s="13"/>
      <c r="F15" s="239" t="s">
        <v>76</v>
      </c>
      <c r="G15" s="239"/>
      <c r="H15" s="239"/>
      <c r="I15" s="239"/>
      <c r="J15" s="14"/>
      <c r="L15" s="237"/>
      <c r="M15" s="238"/>
      <c r="N15" s="238"/>
      <c r="O15" s="238"/>
      <c r="P15" s="238"/>
      <c r="Q15" s="238"/>
      <c r="R15" s="238"/>
      <c r="S15" s="238"/>
    </row>
    <row r="16" spans="2:19" ht="40.5" customHeight="1" thickBot="1" x14ac:dyDescent="0.3">
      <c r="B16" s="29">
        <v>0.4</v>
      </c>
      <c r="C16" s="240" t="s">
        <v>18</v>
      </c>
      <c r="D16" s="241"/>
      <c r="E16" s="51"/>
      <c r="F16" s="89"/>
      <c r="G16" s="90"/>
      <c r="H16" s="89"/>
      <c r="I16" s="91"/>
      <c r="J16" s="14"/>
      <c r="K16" s="60" t="b">
        <f>IF(F16="X",0,IF(G16="X",G17,IF(H16="X",H17,IF(I16="X",I17))))</f>
        <v>0</v>
      </c>
      <c r="L16" s="98" t="str">
        <f>(IF(N16&gt;1,"◄",""))</f>
        <v/>
      </c>
      <c r="M16" s="18" t="str">
        <f>IF(F16="X","",IF(G16="X","",IF(H16="X","",IF(I16="X",""," A  COMPLETER"))))</f>
        <v xml:space="preserve"> A  COMPLETER</v>
      </c>
      <c r="N16" s="99">
        <f>(IF(E16="",0,1)+IF(F16="",0,1)+IF(G16="",0,1)+IF(H16="",0,1)+IF(I16="",0,1))</f>
        <v>0</v>
      </c>
    </row>
    <row r="17" spans="2:14" ht="15" customHeight="1" x14ac:dyDescent="0.25">
      <c r="B17" s="4"/>
      <c r="C17" s="10" t="s">
        <v>77</v>
      </c>
      <c r="D17" s="13"/>
      <c r="E17" s="13"/>
      <c r="F17" s="57">
        <v>0</v>
      </c>
      <c r="G17" s="58">
        <f>I17/3</f>
        <v>1.3333333333333333</v>
      </c>
      <c r="H17" s="58">
        <f>I17*2/3</f>
        <v>2.6666666666666665</v>
      </c>
      <c r="I17" s="58">
        <v>4</v>
      </c>
      <c r="J17" s="14"/>
    </row>
    <row r="18" spans="2:14" ht="15" customHeight="1" x14ac:dyDescent="0.25">
      <c r="B18" s="34"/>
      <c r="C18" s="50"/>
      <c r="D18" s="13"/>
      <c r="E18" s="54" t="s">
        <v>8</v>
      </c>
      <c r="F18" s="42"/>
      <c r="G18" s="43"/>
      <c r="H18" s="43"/>
      <c r="I18" s="43"/>
      <c r="J18" s="14"/>
    </row>
    <row r="19" spans="2:14" ht="22.5" customHeight="1" x14ac:dyDescent="0.25">
      <c r="B19" s="34"/>
      <c r="C19" s="242" t="s">
        <v>49</v>
      </c>
      <c r="D19" s="243"/>
      <c r="E19" s="55"/>
      <c r="F19" s="44"/>
      <c r="G19" s="49"/>
      <c r="H19" s="49"/>
      <c r="I19" s="49"/>
      <c r="J19" s="14"/>
      <c r="L19" s="98" t="str">
        <f t="shared" ref="L19:L21" si="0">(IF(N19&gt;1,"◄",""))</f>
        <v/>
      </c>
      <c r="M19" s="48" t="str">
        <f t="shared" ref="M19:M21" si="1">IF(E19="X","",IF(F19="X","",IF(G19="X","",IF(H19="X","",IF(I19="X",""," A  COMPLETER")))))</f>
        <v xml:space="preserve"> A  COMPLETER</v>
      </c>
      <c r="N19" s="99">
        <f t="shared" ref="N19:N21" si="2">(IF(E19="",0,1)+IF(F19="",0,1)+IF(G19="",0,1)+IF(H19="",0,1)+IF(I19="",0,1))</f>
        <v>0</v>
      </c>
    </row>
    <row r="20" spans="2:14" ht="22.5" customHeight="1" x14ac:dyDescent="0.25">
      <c r="B20" s="34"/>
      <c r="C20" s="242" t="s">
        <v>11</v>
      </c>
      <c r="D20" s="243"/>
      <c r="E20" s="55"/>
      <c r="F20" s="44"/>
      <c r="G20" s="49"/>
      <c r="H20" s="49"/>
      <c r="I20" s="49"/>
      <c r="J20" s="14"/>
      <c r="L20" s="98" t="str">
        <f t="shared" si="0"/>
        <v/>
      </c>
      <c r="M20" s="48" t="str">
        <f t="shared" si="1"/>
        <v xml:space="preserve"> A  COMPLETER</v>
      </c>
      <c r="N20" s="99">
        <f t="shared" si="2"/>
        <v>0</v>
      </c>
    </row>
    <row r="21" spans="2:14" ht="22.5" customHeight="1" x14ac:dyDescent="0.25">
      <c r="B21" s="34"/>
      <c r="C21" s="242" t="s">
        <v>12</v>
      </c>
      <c r="D21" s="243"/>
      <c r="E21" s="55"/>
      <c r="F21" s="44"/>
      <c r="G21" s="49"/>
      <c r="H21" s="49"/>
      <c r="I21" s="49"/>
      <c r="J21" s="14"/>
      <c r="L21" s="98" t="str">
        <f t="shared" si="0"/>
        <v/>
      </c>
      <c r="M21" s="48" t="str">
        <f t="shared" si="1"/>
        <v xml:space="preserve"> A  COMPLETER</v>
      </c>
      <c r="N21" s="99">
        <f t="shared" si="2"/>
        <v>0</v>
      </c>
    </row>
    <row r="22" spans="2:14" ht="15" customHeight="1" x14ac:dyDescent="0.25">
      <c r="B22" s="12"/>
      <c r="C22" s="19"/>
      <c r="D22" s="13"/>
      <c r="E22" s="100">
        <f>3-COUNTBLANK(E19:E21)</f>
        <v>0</v>
      </c>
      <c r="F22" s="13"/>
      <c r="G22" s="13"/>
      <c r="H22" s="13"/>
      <c r="I22" s="13"/>
      <c r="J22" s="14"/>
    </row>
    <row r="23" spans="2:14" ht="15" customHeight="1" thickBot="1" x14ac:dyDescent="0.3">
      <c r="B23" s="12"/>
      <c r="C23" s="19"/>
      <c r="D23" s="13"/>
      <c r="E23" s="56"/>
      <c r="F23" s="239" t="s">
        <v>76</v>
      </c>
      <c r="G23" s="239"/>
      <c r="H23" s="239"/>
      <c r="I23" s="239"/>
      <c r="J23" s="14"/>
    </row>
    <row r="24" spans="2:14" s="8" customFormat="1" ht="40.5" customHeight="1" thickBot="1" x14ac:dyDescent="0.3">
      <c r="B24" s="30">
        <v>0.4</v>
      </c>
      <c r="C24" s="240" t="s">
        <v>16</v>
      </c>
      <c r="D24" s="241"/>
      <c r="E24" s="53"/>
      <c r="F24" s="92"/>
      <c r="G24" s="93"/>
      <c r="H24" s="93"/>
      <c r="I24" s="94"/>
      <c r="J24" s="31"/>
      <c r="K24" s="62" t="b">
        <f>IF(F24="X",0,IF(G24="X",G25,IF(H24="X",H25,IF(I24="X",I25))))</f>
        <v>0</v>
      </c>
      <c r="L24" s="98" t="str">
        <f>(IF(N24&gt;1,"◄",""))</f>
        <v/>
      </c>
      <c r="M24" s="18" t="str">
        <f>IF(F24="X","",IF(G24="X","",IF(H24="X","",IF(I24="X",""," A  COMPLETER"))))</f>
        <v xml:space="preserve"> A  COMPLETER</v>
      </c>
      <c r="N24" s="99">
        <f>(IF(E24="",0,1)+IF(F24="",0,1)+IF(G24="",0,1)+IF(H24="",0,1)+IF(I24="",0,1))</f>
        <v>0</v>
      </c>
    </row>
    <row r="25" spans="2:14" ht="15" customHeight="1" x14ac:dyDescent="0.25">
      <c r="B25" s="4"/>
      <c r="C25" s="32" t="s">
        <v>77</v>
      </c>
      <c r="D25" s="13"/>
      <c r="E25" s="13"/>
      <c r="F25" s="57">
        <v>0</v>
      </c>
      <c r="G25" s="59">
        <f>I25/3</f>
        <v>1.3333333333333333</v>
      </c>
      <c r="H25" s="58">
        <f>I25*2/3</f>
        <v>2.6666666666666665</v>
      </c>
      <c r="I25" s="59">
        <v>4</v>
      </c>
      <c r="J25" s="14"/>
    </row>
    <row r="26" spans="2:14" ht="15" customHeight="1" x14ac:dyDescent="0.25">
      <c r="B26" s="34"/>
      <c r="C26" s="45"/>
      <c r="D26" s="13"/>
      <c r="E26" s="54" t="s">
        <v>8</v>
      </c>
      <c r="F26" s="42"/>
      <c r="G26" s="46"/>
      <c r="H26" s="43"/>
      <c r="I26" s="46"/>
      <c r="J26" s="14"/>
    </row>
    <row r="27" spans="2:14" ht="29.1" customHeight="1" x14ac:dyDescent="0.25">
      <c r="B27" s="34"/>
      <c r="C27" s="248" t="s">
        <v>33</v>
      </c>
      <c r="D27" s="249"/>
      <c r="E27" s="55"/>
      <c r="F27" s="44"/>
      <c r="G27" s="49"/>
      <c r="H27" s="49"/>
      <c r="I27" s="49"/>
      <c r="J27" s="14"/>
      <c r="L27" s="98" t="str">
        <f t="shared" ref="L27:L29" si="3">(IF(N27&gt;1,"◄",""))</f>
        <v/>
      </c>
      <c r="M27" s="48" t="str">
        <f t="shared" ref="M27:M29" si="4">IF(E27="X","",IF(F27="X","",IF(G27="X","",IF(H27="X","",IF(I27="X",""," A  COMPLETER")))))</f>
        <v xml:space="preserve"> A  COMPLETER</v>
      </c>
      <c r="N27" s="99">
        <f>(IF(E27="",0,1)+IF(F27="",0,1)+IF(G27="",0,1)+IF(H27="",0,1)+IF(I27="",0,1))</f>
        <v>0</v>
      </c>
    </row>
    <row r="28" spans="2:14" ht="22.5" customHeight="1" x14ac:dyDescent="0.25">
      <c r="B28" s="34"/>
      <c r="C28" s="248" t="s">
        <v>34</v>
      </c>
      <c r="D28" s="249"/>
      <c r="E28" s="55"/>
      <c r="F28" s="44"/>
      <c r="G28" s="49"/>
      <c r="H28" s="49"/>
      <c r="I28" s="49"/>
      <c r="J28" s="14"/>
      <c r="L28" s="98" t="str">
        <f t="shared" si="3"/>
        <v/>
      </c>
      <c r="M28" s="48" t="str">
        <f t="shared" si="4"/>
        <v xml:space="preserve"> A  COMPLETER</v>
      </c>
      <c r="N28" s="99">
        <f>(IF(E28="",0,1)+IF(F28="",0,1)+IF(G28="",0,1)+IF(H28="",0,1)+IF(I28="",0,1))</f>
        <v>0</v>
      </c>
    </row>
    <row r="29" spans="2:14" ht="22.5" customHeight="1" x14ac:dyDescent="0.25">
      <c r="B29" s="34"/>
      <c r="C29" s="248" t="s">
        <v>13</v>
      </c>
      <c r="D29" s="249"/>
      <c r="E29" s="55"/>
      <c r="F29" s="44"/>
      <c r="G29" s="49"/>
      <c r="H29" s="49"/>
      <c r="I29" s="49"/>
      <c r="J29" s="14"/>
      <c r="L29" s="98" t="str">
        <f t="shared" si="3"/>
        <v/>
      </c>
      <c r="M29" s="48" t="str">
        <f t="shared" si="4"/>
        <v xml:space="preserve"> A  COMPLETER</v>
      </c>
      <c r="N29" s="99">
        <f>(IF(E29="",0,1)+IF(F29="",0,1)+IF(G29="",0,1)+IF(H29="",0,1)+IF(I29="",0,1))</f>
        <v>0</v>
      </c>
    </row>
    <row r="30" spans="2:14" ht="15" customHeight="1" x14ac:dyDescent="0.25">
      <c r="B30" s="12"/>
      <c r="C30" s="11"/>
      <c r="D30" s="13"/>
      <c r="E30" s="100">
        <f>3-COUNTBLANK(E27:E29)</f>
        <v>0</v>
      </c>
      <c r="F30" s="13"/>
      <c r="G30" s="13"/>
      <c r="H30" s="13"/>
      <c r="I30" s="13"/>
      <c r="J30" s="14"/>
    </row>
    <row r="31" spans="2:14" ht="15" customHeight="1" thickBot="1" x14ac:dyDescent="0.3">
      <c r="B31" s="12"/>
      <c r="C31" s="11"/>
      <c r="D31" s="13"/>
      <c r="E31" s="56"/>
      <c r="F31" s="239" t="s">
        <v>76</v>
      </c>
      <c r="G31" s="239"/>
      <c r="H31" s="239"/>
      <c r="I31" s="239"/>
      <c r="J31" s="14"/>
    </row>
    <row r="32" spans="2:14" ht="40.5" customHeight="1" thickBot="1" x14ac:dyDescent="0.3">
      <c r="B32" s="33">
        <v>0.2</v>
      </c>
      <c r="C32" s="240" t="s">
        <v>17</v>
      </c>
      <c r="D32" s="241"/>
      <c r="E32" s="52"/>
      <c r="F32" s="89"/>
      <c r="G32" s="90"/>
      <c r="H32" s="90"/>
      <c r="I32" s="91"/>
      <c r="J32" s="14"/>
      <c r="K32" s="60" t="b">
        <f>IF(F32="X",0,IF(G32="X",G33,IF(H32="X",H33,IF(I32="X",I33))))</f>
        <v>0</v>
      </c>
      <c r="L32" s="98" t="str">
        <f>(IF(N32&gt;1,"◄",""))</f>
        <v/>
      </c>
      <c r="M32" s="18" t="str">
        <f>IF(F32="X","",IF(G32="X","",IF(H32="X","",IF(I32="X",""," A  COMPLETER"))))</f>
        <v xml:space="preserve"> A  COMPLETER</v>
      </c>
      <c r="N32" s="99">
        <f>(IF(E32="",0,1)+IF(F32="",0,1)+IF(G32="",0,1)+IF(H32="",0,1)+IF(I32="",0,1))</f>
        <v>0</v>
      </c>
    </row>
    <row r="33" spans="2:16" ht="15.75" x14ac:dyDescent="0.25">
      <c r="B33" s="4"/>
      <c r="C33" s="32" t="s">
        <v>78</v>
      </c>
      <c r="D33" s="13"/>
      <c r="E33" s="13"/>
      <c r="F33" s="57">
        <v>0</v>
      </c>
      <c r="G33" s="59">
        <f>I33/3</f>
        <v>0.66666666666666663</v>
      </c>
      <c r="H33" s="58">
        <f>I33*2/3</f>
        <v>1.3333333333333333</v>
      </c>
      <c r="I33" s="59">
        <v>2</v>
      </c>
      <c r="J33" s="14"/>
    </row>
    <row r="34" spans="2:16" ht="15.75" x14ac:dyDescent="0.25">
      <c r="B34" s="34"/>
      <c r="C34" s="45"/>
      <c r="D34" s="13"/>
      <c r="E34" s="54" t="s">
        <v>8</v>
      </c>
      <c r="F34" s="42"/>
      <c r="G34" s="46"/>
      <c r="H34" s="43"/>
      <c r="I34" s="46"/>
      <c r="J34" s="14"/>
    </row>
    <row r="35" spans="2:16" ht="27" customHeight="1" x14ac:dyDescent="0.25">
      <c r="B35" s="34"/>
      <c r="C35" s="248" t="s">
        <v>14</v>
      </c>
      <c r="D35" s="249"/>
      <c r="E35" s="55"/>
      <c r="F35" s="44"/>
      <c r="G35" s="49"/>
      <c r="H35" s="49"/>
      <c r="I35" s="49"/>
      <c r="J35" s="14"/>
      <c r="L35" s="98" t="str">
        <f t="shared" ref="L35:L37" si="5">(IF(N35&gt;1,"◄",""))</f>
        <v/>
      </c>
      <c r="M35" s="48" t="str">
        <f t="shared" ref="M35:M37" si="6">IF(E35="X","",IF(F35="X","",IF(G35="X","",IF(H35="X","",IF(I35="X",""," A  COMPLETER")))))</f>
        <v xml:space="preserve"> A  COMPLETER</v>
      </c>
      <c r="N35" s="99">
        <f>(IF(E35="",0,1)+IF(F35="",0,1)+IF(G35="",0,1)+IF(H35="",0,1)+IF(I35="",0,1))</f>
        <v>0</v>
      </c>
    </row>
    <row r="36" spans="2:16" ht="27" customHeight="1" x14ac:dyDescent="0.25">
      <c r="B36" s="34"/>
      <c r="C36" s="248" t="s">
        <v>35</v>
      </c>
      <c r="D36" s="249"/>
      <c r="E36" s="55"/>
      <c r="F36" s="44"/>
      <c r="G36" s="49"/>
      <c r="H36" s="49"/>
      <c r="I36" s="49"/>
      <c r="J36" s="14"/>
      <c r="L36" s="98" t="str">
        <f t="shared" si="5"/>
        <v/>
      </c>
      <c r="M36" s="48" t="str">
        <f t="shared" si="6"/>
        <v xml:space="preserve"> A  COMPLETER</v>
      </c>
      <c r="N36" s="99">
        <f>(IF(E36="",0,1)+IF(F36="",0,1)+IF(G36="",0,1)+IF(H36="",0,1)+IF(I36="",0,1))</f>
        <v>0</v>
      </c>
    </row>
    <row r="37" spans="2:16" ht="27" customHeight="1" x14ac:dyDescent="0.25">
      <c r="B37" s="34"/>
      <c r="C37" s="248" t="s">
        <v>15</v>
      </c>
      <c r="D37" s="249"/>
      <c r="E37" s="55"/>
      <c r="F37" s="44"/>
      <c r="G37" s="49"/>
      <c r="H37" s="49"/>
      <c r="I37" s="49"/>
      <c r="J37" s="14"/>
      <c r="L37" s="98" t="str">
        <f t="shared" si="5"/>
        <v/>
      </c>
      <c r="M37" s="48" t="str">
        <f t="shared" si="6"/>
        <v xml:space="preserve"> A  COMPLETER</v>
      </c>
      <c r="N37" s="99">
        <f>(IF(E37="",0,1)+IF(F37="",0,1)+IF(G37="",0,1)+IF(H37="",0,1)+IF(I37="",0,1))</f>
        <v>0</v>
      </c>
    </row>
    <row r="38" spans="2:16" x14ac:dyDescent="0.25">
      <c r="B38" s="34"/>
      <c r="C38" s="47"/>
      <c r="D38" s="13"/>
      <c r="E38" s="100">
        <f>3-COUNTBLANK(E35:E37)</f>
        <v>0</v>
      </c>
      <c r="F38" s="42"/>
      <c r="G38" s="46"/>
      <c r="H38" s="43"/>
      <c r="I38" s="46"/>
      <c r="J38" s="14"/>
      <c r="M38" s="48"/>
    </row>
    <row r="39" spans="2:16" ht="15" customHeight="1" x14ac:dyDescent="0.25">
      <c r="B39" s="12"/>
      <c r="C39" s="11"/>
      <c r="D39" s="13"/>
      <c r="E39" s="13"/>
      <c r="F39" s="13"/>
      <c r="G39" s="13"/>
      <c r="H39" s="13"/>
      <c r="I39" s="13"/>
      <c r="J39" s="14"/>
    </row>
    <row r="40" spans="2:16" ht="15" customHeight="1" thickBot="1" x14ac:dyDescent="0.3">
      <c r="B40" s="12"/>
      <c r="C40" s="11"/>
      <c r="D40" s="13"/>
      <c r="E40" s="13"/>
      <c r="F40" s="13"/>
      <c r="G40" s="13"/>
      <c r="H40" s="13"/>
      <c r="I40" s="13"/>
      <c r="J40" s="14"/>
    </row>
    <row r="41" spans="2:16" s="1" customFormat="1" ht="31.5" customHeight="1" thickBot="1" x14ac:dyDescent="0.3">
      <c r="B41" s="34"/>
      <c r="C41" s="250" t="s">
        <v>20</v>
      </c>
      <c r="D41" s="251"/>
      <c r="E41" s="252"/>
      <c r="F41" s="182" t="s">
        <v>7</v>
      </c>
      <c r="G41" s="183" t="s">
        <v>79</v>
      </c>
      <c r="H41" s="180" t="s">
        <v>19</v>
      </c>
      <c r="I41" s="181">
        <f>K16+K24+K32</f>
        <v>0</v>
      </c>
      <c r="J41" s="35"/>
      <c r="K41" s="63"/>
      <c r="L41" s="63"/>
      <c r="M41" s="114" t="str">
        <f>IF(F41="…","A  COMPLETER")</f>
        <v>A  COMPLETER</v>
      </c>
      <c r="N41" s="117"/>
      <c r="O41" s="117"/>
      <c r="P41" s="117"/>
    </row>
    <row r="42" spans="2:16" x14ac:dyDescent="0.25">
      <c r="B42" s="12"/>
      <c r="C42" s="19"/>
      <c r="D42" s="13"/>
      <c r="E42" s="13"/>
      <c r="F42" s="13"/>
      <c r="G42" s="13"/>
      <c r="H42" s="13"/>
      <c r="I42" s="13"/>
      <c r="J42" s="14"/>
    </row>
    <row r="43" spans="2:16" x14ac:dyDescent="0.25">
      <c r="B43" s="12"/>
      <c r="C43" s="65"/>
      <c r="D43" s="65"/>
      <c r="E43" s="65"/>
      <c r="F43" s="65"/>
      <c r="G43" s="65"/>
      <c r="H43" s="65"/>
      <c r="I43" s="65"/>
      <c r="J43" s="14"/>
    </row>
    <row r="44" spans="2:16" x14ac:dyDescent="0.25">
      <c r="B44" s="12"/>
      <c r="C44" s="84" t="s">
        <v>21</v>
      </c>
      <c r="D44" s="64"/>
      <c r="E44" s="253"/>
      <c r="F44" s="253"/>
      <c r="G44" s="253"/>
      <c r="H44" s="253"/>
      <c r="I44" s="254"/>
      <c r="J44" s="14"/>
    </row>
    <row r="45" spans="2:16" x14ac:dyDescent="0.25">
      <c r="B45" s="12"/>
      <c r="C45" s="255" t="s">
        <v>10</v>
      </c>
      <c r="D45" s="234"/>
      <c r="E45" s="234"/>
      <c r="F45" s="234"/>
      <c r="G45" s="234"/>
      <c r="H45" s="234"/>
      <c r="I45" s="235"/>
      <c r="J45" s="14"/>
    </row>
    <row r="46" spans="2:16" x14ac:dyDescent="0.25">
      <c r="B46" s="12"/>
      <c r="C46" s="255"/>
      <c r="D46" s="234"/>
      <c r="E46" s="234"/>
      <c r="F46" s="234"/>
      <c r="G46" s="234"/>
      <c r="H46" s="234"/>
      <c r="I46" s="235"/>
      <c r="J46" s="14"/>
    </row>
    <row r="47" spans="2:16" x14ac:dyDescent="0.25">
      <c r="B47" s="12"/>
      <c r="C47" s="255"/>
      <c r="D47" s="234"/>
      <c r="E47" s="234"/>
      <c r="F47" s="234"/>
      <c r="G47" s="234"/>
      <c r="H47" s="234"/>
      <c r="I47" s="235"/>
      <c r="J47" s="14"/>
    </row>
    <row r="48" spans="2:16" x14ac:dyDescent="0.25">
      <c r="B48" s="12"/>
      <c r="C48" s="255"/>
      <c r="D48" s="234"/>
      <c r="E48" s="234"/>
      <c r="F48" s="234"/>
      <c r="G48" s="234"/>
      <c r="H48" s="234"/>
      <c r="I48" s="235"/>
      <c r="J48" s="14"/>
      <c r="M48" s="114" t="str">
        <f>IF(C45="Saisir ici l'appréciation"," A  COMPLETER")</f>
        <v xml:space="preserve"> A  COMPLETER</v>
      </c>
    </row>
    <row r="49" spans="2:13" x14ac:dyDescent="0.25">
      <c r="B49" s="12"/>
      <c r="C49" s="255"/>
      <c r="D49" s="234"/>
      <c r="E49" s="234"/>
      <c r="F49" s="234"/>
      <c r="G49" s="234"/>
      <c r="H49" s="234"/>
      <c r="I49" s="235"/>
      <c r="J49" s="14"/>
    </row>
    <row r="50" spans="2:13" ht="15.75" thickBot="1" x14ac:dyDescent="0.3">
      <c r="B50" s="12"/>
      <c r="C50" s="256"/>
      <c r="D50" s="244"/>
      <c r="E50" s="244"/>
      <c r="F50" s="244"/>
      <c r="G50" s="244"/>
      <c r="H50" s="244"/>
      <c r="I50" s="245"/>
      <c r="J50" s="14"/>
    </row>
    <row r="51" spans="2:13" ht="15.75" thickBot="1" x14ac:dyDescent="0.3">
      <c r="B51" s="12"/>
      <c r="C51" s="103"/>
      <c r="D51" s="103"/>
      <c r="E51" s="103"/>
      <c r="F51" s="103"/>
      <c r="G51" s="103"/>
      <c r="H51" s="103"/>
      <c r="I51" s="103"/>
      <c r="J51" s="14"/>
    </row>
    <row r="52" spans="2:13" s="118" customFormat="1" ht="20.100000000000001" customHeight="1" x14ac:dyDescent="0.25">
      <c r="B52" s="135"/>
      <c r="C52" s="106" t="s">
        <v>71</v>
      </c>
      <c r="D52" s="109" t="s">
        <v>75</v>
      </c>
      <c r="E52" s="257" t="s">
        <v>72</v>
      </c>
      <c r="F52" s="257"/>
      <c r="G52" s="257"/>
      <c r="H52" s="257"/>
      <c r="I52" s="258"/>
      <c r="J52" s="142"/>
      <c r="K52" s="143"/>
      <c r="L52" s="143"/>
      <c r="M52" s="144" t="str">
        <f>IF(D52="NOM Prénom"," A  COMPLETER",IF(G52="Discipline"," A  COMPLETER",""))</f>
        <v xml:space="preserve"> A  COMPLETER</v>
      </c>
    </row>
    <row r="53" spans="2:13" s="118" customFormat="1" ht="20.100000000000001" customHeight="1" x14ac:dyDescent="0.25">
      <c r="B53" s="135"/>
      <c r="C53" s="115"/>
      <c r="D53" s="116" t="s">
        <v>75</v>
      </c>
      <c r="E53" s="234" t="s">
        <v>72</v>
      </c>
      <c r="F53" s="234"/>
      <c r="G53" s="234"/>
      <c r="H53" s="234"/>
      <c r="I53" s="235"/>
      <c r="J53" s="142"/>
      <c r="K53" s="143"/>
      <c r="L53" s="143"/>
      <c r="M53" s="144" t="str">
        <f t="shared" ref="M53:M55" si="7">IF(D53="NOM Prénom"," A  COMPLETER",IF(G53="Discipline"," A  COMPLETER",""))</f>
        <v xml:space="preserve"> A  COMPLETER</v>
      </c>
    </row>
    <row r="54" spans="2:13" s="118" customFormat="1" ht="20.100000000000001" customHeight="1" x14ac:dyDescent="0.25">
      <c r="B54" s="135"/>
      <c r="C54" s="115"/>
      <c r="D54" s="116" t="s">
        <v>75</v>
      </c>
      <c r="E54" s="234" t="s">
        <v>72</v>
      </c>
      <c r="F54" s="234"/>
      <c r="G54" s="234"/>
      <c r="H54" s="234"/>
      <c r="I54" s="235"/>
      <c r="J54" s="142"/>
      <c r="K54" s="143"/>
      <c r="L54" s="143"/>
      <c r="M54" s="144" t="str">
        <f t="shared" si="7"/>
        <v xml:space="preserve"> A  COMPLETER</v>
      </c>
    </row>
    <row r="55" spans="2:13" s="118" customFormat="1" ht="20.100000000000001" customHeight="1" x14ac:dyDescent="0.25">
      <c r="B55" s="135"/>
      <c r="C55" s="115"/>
      <c r="D55" s="116" t="s">
        <v>75</v>
      </c>
      <c r="E55" s="234" t="s">
        <v>72</v>
      </c>
      <c r="F55" s="234"/>
      <c r="G55" s="234"/>
      <c r="H55" s="234"/>
      <c r="I55" s="235"/>
      <c r="J55" s="142"/>
      <c r="K55" s="143"/>
      <c r="L55" s="143"/>
      <c r="M55" s="144" t="str">
        <f t="shared" si="7"/>
        <v xml:space="preserve"> A  COMPLETER</v>
      </c>
    </row>
    <row r="56" spans="2:13" s="118" customFormat="1" ht="20.100000000000001" customHeight="1" thickBot="1" x14ac:dyDescent="0.3">
      <c r="B56" s="135"/>
      <c r="C56" s="145"/>
      <c r="D56" s="110" t="s">
        <v>75</v>
      </c>
      <c r="E56" s="244" t="s">
        <v>72</v>
      </c>
      <c r="F56" s="244"/>
      <c r="G56" s="244"/>
      <c r="H56" s="244"/>
      <c r="I56" s="245"/>
      <c r="J56" s="142"/>
      <c r="K56" s="143"/>
      <c r="L56" s="143"/>
      <c r="M56" s="144" t="str">
        <f>IF(D56="NOM Prénom"," A  COMPLETER",IF(G56="Discipline"," A  COMPLETER",""))</f>
        <v xml:space="preserve"> A  COMPLETER</v>
      </c>
    </row>
    <row r="57" spans="2:13" s="118" customFormat="1" ht="15.75" thickBot="1" x14ac:dyDescent="0.3">
      <c r="B57" s="135"/>
      <c r="C57" s="141"/>
      <c r="D57" s="141"/>
      <c r="E57" s="141"/>
      <c r="F57" s="141"/>
      <c r="G57" s="141"/>
      <c r="H57" s="141"/>
      <c r="I57" s="141"/>
      <c r="J57" s="142"/>
      <c r="K57" s="143"/>
      <c r="L57" s="143"/>
    </row>
    <row r="58" spans="2:13" s="118" customFormat="1" ht="20.100000000000001" customHeight="1" thickBot="1" x14ac:dyDescent="0.3">
      <c r="B58" s="135"/>
      <c r="C58" s="146"/>
      <c r="D58" s="141"/>
      <c r="E58" s="141"/>
      <c r="F58" s="141"/>
      <c r="G58" s="147" t="s">
        <v>73</v>
      </c>
      <c r="H58" s="246" t="s">
        <v>74</v>
      </c>
      <c r="I58" s="247"/>
      <c r="J58" s="142"/>
      <c r="K58" s="143"/>
      <c r="L58" s="143"/>
      <c r="M58" s="144" t="str">
        <f>IF(H58="saisir la date"," A  COMPLETER")</f>
        <v xml:space="preserve"> A  COMPLETER</v>
      </c>
    </row>
    <row r="59" spans="2:13" s="118" customFormat="1" ht="15.75" thickBot="1" x14ac:dyDescent="0.3">
      <c r="B59" s="148"/>
      <c r="C59" s="149"/>
      <c r="D59" s="150"/>
      <c r="E59" s="150"/>
      <c r="F59" s="150"/>
      <c r="G59" s="150"/>
      <c r="H59" s="150"/>
      <c r="I59" s="150"/>
      <c r="J59" s="151"/>
      <c r="K59" s="143"/>
      <c r="L59" s="143"/>
    </row>
    <row r="60" spans="2:13" s="118" customFormat="1" x14ac:dyDescent="0.25">
      <c r="C60" s="152"/>
      <c r="K60" s="143"/>
      <c r="L60" s="143"/>
    </row>
    <row r="61" spans="2:13" s="118" customFormat="1" x14ac:dyDescent="0.25">
      <c r="C61" s="152"/>
      <c r="K61" s="143"/>
      <c r="L61" s="143"/>
    </row>
    <row r="62" spans="2:13" s="118" customFormat="1" x14ac:dyDescent="0.25">
      <c r="C62" s="152"/>
      <c r="K62" s="143"/>
      <c r="L62" s="143"/>
    </row>
  </sheetData>
  <sheetProtection algorithmName="SHA-512" hashValue="d9+fORiOk4iqxTtBmpssiMCkHAvk6+n1VCK3bV1cLPnZOIgDHZKZzPVxsm5J/3X5n8pb2zKA8xyHCeXf5Ho+nA==" saltValue="Mu5JxUQtqUie1TvRUI5rqQ==" spinCount="100000" sheet="1" objects="1" scenarios="1"/>
  <mergeCells count="32">
    <mergeCell ref="E56:I56"/>
    <mergeCell ref="H58:I58"/>
    <mergeCell ref="C27:D27"/>
    <mergeCell ref="C28:D28"/>
    <mergeCell ref="C29:D29"/>
    <mergeCell ref="C35:D35"/>
    <mergeCell ref="C36:D36"/>
    <mergeCell ref="C37:D37"/>
    <mergeCell ref="F31:I31"/>
    <mergeCell ref="C32:D32"/>
    <mergeCell ref="C41:E41"/>
    <mergeCell ref="E44:I44"/>
    <mergeCell ref="C45:I50"/>
    <mergeCell ref="E52:I52"/>
    <mergeCell ref="E53:I53"/>
    <mergeCell ref="E54:I54"/>
    <mergeCell ref="E55:I55"/>
    <mergeCell ref="L14:L15"/>
    <mergeCell ref="M14:S15"/>
    <mergeCell ref="F15:I15"/>
    <mergeCell ref="C16:D16"/>
    <mergeCell ref="F23:I23"/>
    <mergeCell ref="C24:D24"/>
    <mergeCell ref="C19:D19"/>
    <mergeCell ref="C20:D20"/>
    <mergeCell ref="C21:D21"/>
    <mergeCell ref="C3:I3"/>
    <mergeCell ref="E5:F5"/>
    <mergeCell ref="G5:I5"/>
    <mergeCell ref="D7:I7"/>
    <mergeCell ref="C11:D13"/>
    <mergeCell ref="C9:I9"/>
  </mergeCells>
  <conditionalFormatting sqref="E22">
    <cfRule type="cellIs" dxfId="8" priority="4" operator="greaterThanOrEqual">
      <formula>2</formula>
    </cfRule>
  </conditionalFormatting>
  <conditionalFormatting sqref="E30">
    <cfRule type="cellIs" dxfId="7" priority="3" operator="greaterThanOrEqual">
      <formula>2</formula>
    </cfRule>
  </conditionalFormatting>
  <conditionalFormatting sqref="E38">
    <cfRule type="cellIs" dxfId="6" priority="2" operator="greaterThanOrEqual">
      <formula>2</formula>
    </cfRule>
  </conditionalFormatting>
  <conditionalFormatting sqref="I41">
    <cfRule type="expression" dxfId="5" priority="1">
      <formula>OR($E$22&gt;=2,$E$30&gt;=2,$E$38&gt;=2)</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FFFF00"/>
  </sheetPr>
  <dimension ref="B1:S60"/>
  <sheetViews>
    <sheetView showGridLines="0" zoomScale="90" zoomScaleNormal="90" workbookViewId="0">
      <selection activeCell="H12" sqref="H12"/>
    </sheetView>
  </sheetViews>
  <sheetFormatPr baseColWidth="10" defaultRowHeight="15" x14ac:dyDescent="0.25"/>
  <cols>
    <col min="1" max="1" width="2.5703125" customWidth="1"/>
    <col min="2" max="2" width="4.5703125" customWidth="1"/>
    <col min="3" max="3" width="69.28515625" style="9" customWidth="1"/>
    <col min="4" max="4" width="32.5703125" customWidth="1"/>
    <col min="5" max="9" width="11.5703125" customWidth="1"/>
    <col min="10" max="10" width="1.5703125" customWidth="1"/>
    <col min="11" max="11" width="2.5703125" style="60" customWidth="1"/>
    <col min="12" max="12" width="3.85546875" style="60" customWidth="1"/>
    <col min="13" max="13" width="23.5703125" customWidth="1"/>
  </cols>
  <sheetData>
    <row r="1" spans="2:19" ht="10.5" customHeight="1" thickBot="1" x14ac:dyDescent="0.3"/>
    <row r="2" spans="2:19" ht="9.75" customHeight="1" thickBot="1" x14ac:dyDescent="0.3">
      <c r="B2" s="22"/>
      <c r="C2" s="23"/>
      <c r="D2" s="24"/>
      <c r="E2" s="24"/>
      <c r="F2" s="24"/>
      <c r="G2" s="24"/>
      <c r="H2" s="24"/>
      <c r="I2" s="24"/>
      <c r="J2" s="25"/>
    </row>
    <row r="3" spans="2:19" ht="30" customHeight="1" thickBot="1" x14ac:dyDescent="0.3">
      <c r="B3" s="12"/>
      <c r="C3" s="215" t="s">
        <v>51</v>
      </c>
      <c r="D3" s="216"/>
      <c r="E3" s="216"/>
      <c r="F3" s="216"/>
      <c r="G3" s="216"/>
      <c r="H3" s="216"/>
      <c r="I3" s="217"/>
      <c r="J3" s="14"/>
    </row>
    <row r="4" spans="2:19" s="2" customFormat="1" ht="7.5" customHeight="1" x14ac:dyDescent="0.25">
      <c r="B4" s="26"/>
      <c r="C4" s="5"/>
      <c r="D4" s="5"/>
      <c r="E4" s="5"/>
      <c r="F4" s="5"/>
      <c r="G4" s="5"/>
      <c r="H4" s="5"/>
      <c r="I4" s="5"/>
      <c r="J4" s="27"/>
      <c r="K4" s="61"/>
      <c r="L4" s="61"/>
    </row>
    <row r="5" spans="2:19" ht="19.5" customHeight="1" x14ac:dyDescent="0.25">
      <c r="B5" s="12"/>
      <c r="C5" s="85" t="s">
        <v>42</v>
      </c>
      <c r="D5" s="101" t="str">
        <f>'Données candidat'!$C$16</f>
        <v>X</v>
      </c>
      <c r="E5" s="218" t="s">
        <v>43</v>
      </c>
      <c r="F5" s="219"/>
      <c r="G5" s="220" t="str">
        <f>'Données candidat'!$C$14</f>
        <v>X</v>
      </c>
      <c r="H5" s="220"/>
      <c r="I5" s="221"/>
      <c r="J5" s="14"/>
      <c r="M5" s="18" t="str">
        <f>IF(D5="Nom"," A  COMPLETER",IF(G5="Prenom"," A  COMPLETER",""))</f>
        <v/>
      </c>
    </row>
    <row r="6" spans="2:19" ht="7.5" customHeight="1" x14ac:dyDescent="0.25">
      <c r="B6" s="12"/>
      <c r="C6" s="6"/>
      <c r="D6" s="41"/>
      <c r="E6" s="41"/>
      <c r="F6" s="7"/>
      <c r="G6" s="7"/>
      <c r="H6" s="7"/>
      <c r="I6" s="7"/>
      <c r="J6" s="14"/>
    </row>
    <row r="7" spans="2:19" ht="18.75" customHeight="1" x14ac:dyDescent="0.25">
      <c r="B7" s="12"/>
      <c r="C7" s="85" t="s">
        <v>28</v>
      </c>
      <c r="D7" s="222" t="str">
        <f>'Données candidat'!$C$10</f>
        <v>X</v>
      </c>
      <c r="E7" s="223"/>
      <c r="F7" s="223"/>
      <c r="G7" s="223"/>
      <c r="H7" s="223"/>
      <c r="I7" s="224"/>
      <c r="J7" s="14"/>
      <c r="M7" s="18" t="str">
        <f>IF(D7="Nom de l'établissement","A  COMPLETER","")</f>
        <v/>
      </c>
    </row>
    <row r="8" spans="2:19" s="2" customFormat="1" ht="7.5" customHeight="1" x14ac:dyDescent="0.25">
      <c r="B8" s="26"/>
      <c r="C8" s="6"/>
      <c r="D8" s="41"/>
      <c r="E8" s="41"/>
      <c r="F8" s="7"/>
      <c r="G8" s="7"/>
      <c r="H8" s="7"/>
      <c r="I8" s="7"/>
      <c r="J8" s="27"/>
      <c r="K8" s="61"/>
      <c r="L8" s="61"/>
    </row>
    <row r="9" spans="2:19" ht="19.5" customHeight="1" x14ac:dyDescent="0.25">
      <c r="B9" s="12"/>
      <c r="C9" s="259" t="s">
        <v>69</v>
      </c>
      <c r="D9" s="260"/>
      <c r="E9" s="260"/>
      <c r="F9" s="260"/>
      <c r="G9" s="260"/>
      <c r="H9" s="260"/>
      <c r="I9" s="261"/>
      <c r="J9" s="14"/>
      <c r="M9" s="18"/>
    </row>
    <row r="10" spans="2:19" s="2" customFormat="1" ht="7.5" customHeight="1" x14ac:dyDescent="0.25">
      <c r="B10" s="26"/>
      <c r="C10" s="6"/>
      <c r="D10" s="41"/>
      <c r="E10" s="41"/>
      <c r="F10" s="7"/>
      <c r="G10" s="7"/>
      <c r="H10" s="7"/>
      <c r="I10" s="7"/>
      <c r="J10" s="27"/>
      <c r="K10" s="61"/>
      <c r="L10" s="61"/>
    </row>
    <row r="11" spans="2:19" ht="14.45" customHeight="1" x14ac:dyDescent="0.25">
      <c r="B11" s="12"/>
      <c r="C11" s="225" t="s">
        <v>32</v>
      </c>
      <c r="D11" s="226"/>
      <c r="E11" s="21"/>
      <c r="F11" s="36" t="s">
        <v>0</v>
      </c>
      <c r="G11" s="37" t="s">
        <v>1</v>
      </c>
      <c r="H11" s="37" t="s">
        <v>2</v>
      </c>
      <c r="I11" s="37" t="s">
        <v>3</v>
      </c>
      <c r="J11" s="14"/>
    </row>
    <row r="12" spans="2:19" ht="60" customHeight="1" x14ac:dyDescent="0.25">
      <c r="B12" s="12"/>
      <c r="C12" s="227"/>
      <c r="D12" s="228"/>
      <c r="E12" s="3"/>
      <c r="F12" s="80" t="s">
        <v>61</v>
      </c>
      <c r="G12" s="81" t="s">
        <v>98</v>
      </c>
      <c r="H12" s="82" t="s">
        <v>62</v>
      </c>
      <c r="I12" s="83" t="s">
        <v>63</v>
      </c>
      <c r="J12" s="14"/>
    </row>
    <row r="13" spans="2:19" ht="15" customHeight="1" x14ac:dyDescent="0.25">
      <c r="B13" s="12"/>
      <c r="C13" s="229"/>
      <c r="D13" s="230"/>
      <c r="E13" s="38"/>
      <c r="F13" s="39">
        <v>0</v>
      </c>
      <c r="G13" s="40" t="s">
        <v>4</v>
      </c>
      <c r="H13" s="40" t="s">
        <v>5</v>
      </c>
      <c r="I13" s="40" t="s">
        <v>6</v>
      </c>
      <c r="J13" s="14"/>
    </row>
    <row r="14" spans="2:19" ht="14.45" customHeight="1" x14ac:dyDescent="0.25">
      <c r="B14" s="12"/>
      <c r="C14" s="19"/>
      <c r="D14" s="13"/>
      <c r="E14" s="13"/>
      <c r="F14" s="28"/>
      <c r="G14" s="13"/>
      <c r="H14" s="13"/>
      <c r="I14" s="13"/>
      <c r="J14" s="14"/>
      <c r="L14" s="236" t="s">
        <v>46</v>
      </c>
      <c r="M14" s="238" t="s">
        <v>47</v>
      </c>
      <c r="N14" s="238"/>
      <c r="O14" s="238"/>
      <c r="P14" s="238"/>
      <c r="Q14" s="238"/>
      <c r="R14" s="238"/>
      <c r="S14" s="238"/>
    </row>
    <row r="15" spans="2:19" ht="15.75" thickBot="1" x14ac:dyDescent="0.3">
      <c r="B15" s="12"/>
      <c r="C15" s="19"/>
      <c r="D15" s="13"/>
      <c r="E15" s="13"/>
      <c r="F15" s="239" t="s">
        <v>76</v>
      </c>
      <c r="G15" s="239"/>
      <c r="H15" s="239"/>
      <c r="I15" s="239"/>
      <c r="J15" s="14"/>
      <c r="L15" s="237"/>
      <c r="M15" s="238"/>
      <c r="N15" s="238"/>
      <c r="O15" s="238"/>
      <c r="P15" s="238"/>
      <c r="Q15" s="238"/>
      <c r="R15" s="238"/>
      <c r="S15" s="238"/>
    </row>
    <row r="16" spans="2:19" ht="40.5" customHeight="1" thickBot="1" x14ac:dyDescent="0.3">
      <c r="B16" s="29">
        <v>0.3</v>
      </c>
      <c r="C16" s="240" t="s">
        <v>27</v>
      </c>
      <c r="D16" s="241"/>
      <c r="E16" s="51"/>
      <c r="F16" s="95"/>
      <c r="G16" s="96"/>
      <c r="H16" s="95"/>
      <c r="I16" s="97"/>
      <c r="J16" s="14"/>
      <c r="K16" s="60" t="b">
        <f>IF(F16="X",0,IF(G16="X",G17,IF(H16="X",H17,IF(I16="X",I17))))</f>
        <v>0</v>
      </c>
      <c r="L16" s="98" t="str">
        <f>(IF(N16&gt;1,"◄",""))</f>
        <v/>
      </c>
      <c r="M16" s="18" t="str">
        <f>IF(F16="X","",IF(G16="X","",IF(H16="X","",IF(I16="X","","A  COMPLETER"))))</f>
        <v>A  COMPLETER</v>
      </c>
      <c r="N16" s="99">
        <f>(IF(E16="",0,1)+IF(F16="",0,1)+IF(G16="",0,1)+IF(H16="",0,1)+IF(I16="",0,1))</f>
        <v>0</v>
      </c>
    </row>
    <row r="17" spans="2:14" ht="15" customHeight="1" x14ac:dyDescent="0.25">
      <c r="B17" s="4"/>
      <c r="C17" s="10" t="s">
        <v>80</v>
      </c>
      <c r="D17" s="13"/>
      <c r="E17" s="13"/>
      <c r="F17" s="57">
        <v>0</v>
      </c>
      <c r="G17" s="58">
        <f>I17/3</f>
        <v>1</v>
      </c>
      <c r="H17" s="58">
        <f>I17*2/3</f>
        <v>2</v>
      </c>
      <c r="I17" s="58">
        <v>3</v>
      </c>
      <c r="J17" s="14"/>
    </row>
    <row r="18" spans="2:14" ht="15" customHeight="1" x14ac:dyDescent="0.25">
      <c r="B18" s="34"/>
      <c r="C18" s="50"/>
      <c r="D18" s="13"/>
      <c r="E18" s="54" t="s">
        <v>8</v>
      </c>
      <c r="F18" s="42"/>
      <c r="G18" s="43"/>
      <c r="H18" s="43"/>
      <c r="I18" s="43"/>
      <c r="J18" s="14"/>
    </row>
    <row r="19" spans="2:14" ht="28.5" customHeight="1" x14ac:dyDescent="0.25">
      <c r="B19" s="34"/>
      <c r="C19" s="242" t="s">
        <v>36</v>
      </c>
      <c r="D19" s="243"/>
      <c r="E19" s="55"/>
      <c r="F19" s="44"/>
      <c r="G19" s="49"/>
      <c r="H19" s="49"/>
      <c r="I19" s="49"/>
      <c r="J19" s="14"/>
      <c r="L19" s="98" t="str">
        <f t="shared" ref="L19:L21" si="0">(IF(N19&gt;1,"◄",""))</f>
        <v/>
      </c>
      <c r="M19" s="48" t="str">
        <f>IF(E19="X","",IF(F19="X","",IF(G19="X","",IF(H19="X","",IF(I19="X","","A  COMPLETER")))))</f>
        <v>A  COMPLETER</v>
      </c>
      <c r="N19" s="99">
        <f t="shared" ref="N19:N21" si="1">(IF(E19="",0,1)+IF(F19="",0,1)+IF(G19="",0,1)+IF(H19="",0,1)+IF(I19="",0,1))</f>
        <v>0</v>
      </c>
    </row>
    <row r="20" spans="2:14" ht="22.5" customHeight="1" x14ac:dyDescent="0.25">
      <c r="B20" s="34"/>
      <c r="C20" s="242" t="s">
        <v>37</v>
      </c>
      <c r="D20" s="243"/>
      <c r="E20" s="55"/>
      <c r="F20" s="44"/>
      <c r="G20" s="49"/>
      <c r="H20" s="49"/>
      <c r="I20" s="49"/>
      <c r="J20" s="14"/>
      <c r="L20" s="98" t="str">
        <f t="shared" si="0"/>
        <v/>
      </c>
      <c r="M20" s="48" t="str">
        <f>IF(E20="X","",IF(F20="X","",IF(G20="X","",IF(H20="X","",IF(I20="X","","A  COMPLETER")))))</f>
        <v>A  COMPLETER</v>
      </c>
      <c r="N20" s="99">
        <f t="shared" si="1"/>
        <v>0</v>
      </c>
    </row>
    <row r="21" spans="2:14" ht="22.5" customHeight="1" x14ac:dyDescent="0.25">
      <c r="B21" s="34"/>
      <c r="C21" s="242" t="s">
        <v>38</v>
      </c>
      <c r="D21" s="243"/>
      <c r="E21" s="55"/>
      <c r="F21" s="44"/>
      <c r="G21" s="49"/>
      <c r="H21" s="49"/>
      <c r="I21" s="49"/>
      <c r="J21" s="14"/>
      <c r="L21" s="98" t="str">
        <f t="shared" si="0"/>
        <v/>
      </c>
      <c r="M21" s="48" t="str">
        <f>IF(E21="X","",IF(F21="X","",IF(G21="X","",IF(H21="X","",IF(I21="X","","A  COMPLETER")))))</f>
        <v>A  COMPLETER</v>
      </c>
      <c r="N21" s="99">
        <f t="shared" si="1"/>
        <v>0</v>
      </c>
    </row>
    <row r="22" spans="2:14" ht="15" customHeight="1" x14ac:dyDescent="0.25">
      <c r="B22" s="12"/>
      <c r="C22" s="19"/>
      <c r="D22" s="13"/>
      <c r="E22" s="100">
        <f>3-COUNTBLANK(E19:E21)</f>
        <v>0</v>
      </c>
      <c r="F22" s="13"/>
      <c r="G22" s="13"/>
      <c r="H22" s="13"/>
      <c r="I22" s="13"/>
      <c r="J22" s="14"/>
    </row>
    <row r="23" spans="2:14" ht="15" customHeight="1" thickBot="1" x14ac:dyDescent="0.3">
      <c r="B23" s="12"/>
      <c r="C23" s="19"/>
      <c r="D23" s="13"/>
      <c r="E23" s="56"/>
      <c r="F23" s="239" t="s">
        <v>76</v>
      </c>
      <c r="G23" s="239"/>
      <c r="H23" s="239"/>
      <c r="I23" s="239"/>
      <c r="J23" s="14"/>
    </row>
    <row r="24" spans="2:14" s="8" customFormat="1" ht="40.5" customHeight="1" thickBot="1" x14ac:dyDescent="0.3">
      <c r="B24" s="30">
        <v>0.25</v>
      </c>
      <c r="C24" s="240" t="s">
        <v>26</v>
      </c>
      <c r="D24" s="241"/>
      <c r="E24" s="53"/>
      <c r="F24" s="89"/>
      <c r="G24" s="90"/>
      <c r="H24" s="90"/>
      <c r="I24" s="91"/>
      <c r="J24" s="31"/>
      <c r="K24" s="62" t="b">
        <f>IF(F24="X",0,IF(G24="X",G25,IF(H24="X",H25,IF(I24="X",I25))))</f>
        <v>0</v>
      </c>
      <c r="L24" s="98" t="str">
        <f>(IF(N24&gt;1,"◄",""))</f>
        <v/>
      </c>
      <c r="M24" s="18" t="str">
        <f>IF(F24="X","",IF(G24="X","",IF(H24="X","",IF(I24="X","","A  COMPLETER"))))</f>
        <v>A  COMPLETER</v>
      </c>
      <c r="N24" s="99">
        <f>(IF(E24="",0,1)+IF(F24="",0,1)+IF(G24="",0,1)+IF(H24="",0,1)+IF(I24="",0,1))</f>
        <v>0</v>
      </c>
    </row>
    <row r="25" spans="2:14" ht="15" customHeight="1" x14ac:dyDescent="0.25">
      <c r="B25" s="4"/>
      <c r="C25" s="32" t="s">
        <v>81</v>
      </c>
      <c r="D25" s="13"/>
      <c r="E25" s="13"/>
      <c r="F25" s="57">
        <v>0</v>
      </c>
      <c r="G25" s="59">
        <f>I25/3</f>
        <v>0.83333333333333337</v>
      </c>
      <c r="H25" s="58">
        <f>I25*2/3</f>
        <v>1.6666666666666667</v>
      </c>
      <c r="I25" s="59">
        <v>2.5</v>
      </c>
      <c r="J25" s="14"/>
    </row>
    <row r="26" spans="2:14" ht="15" customHeight="1" x14ac:dyDescent="0.25">
      <c r="B26" s="34"/>
      <c r="C26" s="45"/>
      <c r="D26" s="13"/>
      <c r="E26" s="54" t="s">
        <v>8</v>
      </c>
      <c r="F26" s="42"/>
      <c r="G26" s="46"/>
      <c r="H26" s="43"/>
      <c r="I26" s="46"/>
      <c r="J26" s="14"/>
    </row>
    <row r="27" spans="2:14" ht="22.5" customHeight="1" x14ac:dyDescent="0.25">
      <c r="B27" s="34"/>
      <c r="C27" s="248" t="s">
        <v>39</v>
      </c>
      <c r="D27" s="249"/>
      <c r="E27" s="55"/>
      <c r="F27" s="44"/>
      <c r="G27" s="49"/>
      <c r="H27" s="49"/>
      <c r="I27" s="49"/>
      <c r="J27" s="14"/>
      <c r="L27" s="98" t="str">
        <f t="shared" ref="L27:L28" si="2">(IF(N27&gt;1,"◄",""))</f>
        <v/>
      </c>
      <c r="M27" s="48" t="str">
        <f>IF(E27="X","",IF(F27="X","",IF(G27="X","",IF(H27="X","",IF(I27="X","","A  COMPLETER")))))</f>
        <v>A  COMPLETER</v>
      </c>
      <c r="N27" s="99">
        <f t="shared" ref="N27:N28" si="3">(IF(E27="",0,1)+IF(F27="",0,1)+IF(G27="",0,1)+IF(H27="",0,1)+IF(I27="",0,1))</f>
        <v>0</v>
      </c>
    </row>
    <row r="28" spans="2:14" ht="22.5" customHeight="1" x14ac:dyDescent="0.25">
      <c r="B28" s="34"/>
      <c r="C28" s="248" t="s">
        <v>40</v>
      </c>
      <c r="D28" s="249"/>
      <c r="E28" s="55"/>
      <c r="F28" s="44"/>
      <c r="G28" s="49"/>
      <c r="H28" s="49"/>
      <c r="I28" s="49"/>
      <c r="J28" s="14"/>
      <c r="L28" s="98" t="str">
        <f t="shared" si="2"/>
        <v/>
      </c>
      <c r="M28" s="48" t="str">
        <f>IF(E28="X","",IF(F28="X","",IF(G28="X","",IF(H28="X","",IF(I28="X","","A  COMPLETER")))))</f>
        <v>A  COMPLETER</v>
      </c>
      <c r="N28" s="99">
        <f t="shared" si="3"/>
        <v>0</v>
      </c>
    </row>
    <row r="29" spans="2:14" ht="15" customHeight="1" x14ac:dyDescent="0.25">
      <c r="B29" s="12"/>
      <c r="C29" s="11"/>
      <c r="D29" s="13"/>
      <c r="E29" s="100">
        <f>2-COUNTBLANK(E27:E28)</f>
        <v>0</v>
      </c>
      <c r="F29" s="13"/>
      <c r="G29" s="13"/>
      <c r="H29" s="13"/>
      <c r="I29" s="13"/>
      <c r="J29" s="14"/>
    </row>
    <row r="30" spans="2:14" ht="15" customHeight="1" thickBot="1" x14ac:dyDescent="0.3">
      <c r="B30" s="12"/>
      <c r="C30" s="11"/>
      <c r="D30" s="13"/>
      <c r="E30" s="56"/>
      <c r="F30" s="239" t="s">
        <v>76</v>
      </c>
      <c r="G30" s="239"/>
      <c r="H30" s="239"/>
      <c r="I30" s="239"/>
      <c r="J30" s="14"/>
    </row>
    <row r="31" spans="2:14" ht="40.5" customHeight="1" thickBot="1" x14ac:dyDescent="0.3">
      <c r="B31" s="33">
        <v>0.25</v>
      </c>
      <c r="C31" s="240" t="s">
        <v>25</v>
      </c>
      <c r="D31" s="241"/>
      <c r="E31" s="52"/>
      <c r="F31" s="89"/>
      <c r="G31" s="90"/>
      <c r="H31" s="90"/>
      <c r="I31" s="91"/>
      <c r="J31" s="14"/>
      <c r="K31" s="60" t="b">
        <f>IF(F31="X",0,IF(G31="X",G32,IF(H31="X",H32,IF(I31="X",I32))))</f>
        <v>0</v>
      </c>
      <c r="L31" s="98" t="str">
        <f>(IF(N31&gt;1,"◄",""))</f>
        <v/>
      </c>
      <c r="M31" s="18" t="str">
        <f>IF(F31="X","",IF(G31="X","",IF(H31="X","",IF(I31="X","","A  COMPLETER"))))</f>
        <v>A  COMPLETER</v>
      </c>
      <c r="N31" s="99">
        <f>(IF(E31="",0,1)+IF(F31="",0,1)+IF(G31="",0,1)+IF(H31="",0,1)+IF(I31="",0,1))</f>
        <v>0</v>
      </c>
    </row>
    <row r="32" spans="2:14" ht="15.75" x14ac:dyDescent="0.25">
      <c r="B32" s="4"/>
      <c r="C32" s="32" t="s">
        <v>81</v>
      </c>
      <c r="D32" s="13"/>
      <c r="E32" s="13"/>
      <c r="F32" s="57">
        <v>0</v>
      </c>
      <c r="G32" s="59">
        <f>I32/3</f>
        <v>0.83333333333333337</v>
      </c>
      <c r="H32" s="58">
        <f>I32*2/3</f>
        <v>1.6666666666666667</v>
      </c>
      <c r="I32" s="59">
        <v>2.5</v>
      </c>
      <c r="J32" s="14"/>
    </row>
    <row r="33" spans="2:16" ht="15.75" x14ac:dyDescent="0.25">
      <c r="B33" s="34"/>
      <c r="C33" s="45"/>
      <c r="D33" s="13"/>
      <c r="E33" s="54" t="s">
        <v>8</v>
      </c>
      <c r="F33" s="42"/>
      <c r="G33" s="46"/>
      <c r="H33" s="43"/>
      <c r="I33" s="46"/>
      <c r="J33" s="14"/>
    </row>
    <row r="34" spans="2:16" ht="27" customHeight="1" x14ac:dyDescent="0.25">
      <c r="B34" s="34"/>
      <c r="C34" s="248" t="s">
        <v>41</v>
      </c>
      <c r="D34" s="249"/>
      <c r="E34" s="55"/>
      <c r="F34" s="44"/>
      <c r="G34" s="49"/>
      <c r="H34" s="49"/>
      <c r="I34" s="49"/>
      <c r="J34" s="14"/>
      <c r="L34" s="98" t="str">
        <f>(IF(N34&gt;1,"◄",""))</f>
        <v/>
      </c>
      <c r="M34" s="48" t="str">
        <f>IF(E34="X","",IF(F34="X","",IF(G34="X","",IF(H34="X","",IF(I34="X","","A  COMPLETER")))))</f>
        <v>A  COMPLETER</v>
      </c>
      <c r="N34" s="99">
        <f>(IF(E34="",0,1)+IF(F34="",0,1)+IF(G34="",0,1)+IF(H34="",0,1)+IF(I34="",0,1))</f>
        <v>0</v>
      </c>
    </row>
    <row r="35" spans="2:16" x14ac:dyDescent="0.25">
      <c r="B35" s="34"/>
      <c r="C35" s="47"/>
      <c r="D35" s="13"/>
      <c r="E35" s="100">
        <f>1-COUNTBLANK(E34:E34)</f>
        <v>0</v>
      </c>
      <c r="F35" s="42"/>
      <c r="G35" s="46"/>
      <c r="H35" s="43"/>
      <c r="I35" s="46"/>
      <c r="J35" s="14"/>
      <c r="M35" s="48"/>
    </row>
    <row r="36" spans="2:16" ht="15" customHeight="1" thickBot="1" x14ac:dyDescent="0.3">
      <c r="B36" s="12"/>
      <c r="C36" s="11"/>
      <c r="D36" s="13"/>
      <c r="E36" s="13"/>
      <c r="F36" s="239" t="s">
        <v>76</v>
      </c>
      <c r="G36" s="239"/>
      <c r="H36" s="239"/>
      <c r="I36" s="239"/>
      <c r="J36" s="14"/>
    </row>
    <row r="37" spans="2:16" ht="40.5" customHeight="1" thickBot="1" x14ac:dyDescent="0.3">
      <c r="B37" s="33">
        <v>0.2</v>
      </c>
      <c r="C37" s="240" t="s">
        <v>24</v>
      </c>
      <c r="D37" s="241"/>
      <c r="E37" s="52"/>
      <c r="F37" s="89"/>
      <c r="G37" s="90"/>
      <c r="H37" s="90"/>
      <c r="I37" s="91"/>
      <c r="J37" s="14"/>
      <c r="K37" s="60" t="b">
        <f>IF(F37="X",0,IF(G37="X",G38,IF(H37="X",H38,IF(I37="X",I38))))</f>
        <v>0</v>
      </c>
      <c r="L37" s="98" t="str">
        <f>(IF(N37&gt;1,"◄",""))</f>
        <v/>
      </c>
      <c r="M37" s="18" t="str">
        <f>IF(F37="X","",IF(G37="X","",IF(H37="X","",IF(I37="X","","A  COMPLETER"))))</f>
        <v>A  COMPLETER</v>
      </c>
      <c r="N37" s="99">
        <f>(IF(E37="",0,1)+IF(F37="",0,1)+IF(G37="",0,1)+IF(H37="",0,1)+IF(I37="",0,1))</f>
        <v>0</v>
      </c>
    </row>
    <row r="38" spans="2:16" ht="15.75" x14ac:dyDescent="0.25">
      <c r="B38" s="4"/>
      <c r="C38" s="32" t="s">
        <v>78</v>
      </c>
      <c r="D38" s="13"/>
      <c r="E38" s="13"/>
      <c r="F38" s="57">
        <v>0</v>
      </c>
      <c r="G38" s="59">
        <f>I38/3</f>
        <v>0.66666666666666663</v>
      </c>
      <c r="H38" s="58">
        <f>I38*2/3</f>
        <v>1.3333333333333333</v>
      </c>
      <c r="I38" s="59">
        <v>2</v>
      </c>
      <c r="J38" s="14"/>
    </row>
    <row r="39" spans="2:16" ht="15.75" x14ac:dyDescent="0.25">
      <c r="B39" s="34"/>
      <c r="C39" s="45"/>
      <c r="D39" s="13"/>
      <c r="E39" s="54" t="s">
        <v>8</v>
      </c>
      <c r="F39" s="42"/>
      <c r="G39" s="46"/>
      <c r="H39" s="43"/>
      <c r="I39" s="46"/>
      <c r="J39" s="14"/>
    </row>
    <row r="40" spans="2:16" ht="27" customHeight="1" x14ac:dyDescent="0.25">
      <c r="B40" s="34"/>
      <c r="C40" s="248" t="s">
        <v>23</v>
      </c>
      <c r="D40" s="249"/>
      <c r="E40" s="55"/>
      <c r="F40" s="44"/>
      <c r="G40" s="49"/>
      <c r="H40" s="49"/>
      <c r="I40" s="49"/>
      <c r="J40" s="14"/>
      <c r="L40" s="98" t="str">
        <f t="shared" ref="L40:L41" si="4">(IF(N40&gt;1,"◄",""))</f>
        <v/>
      </c>
      <c r="M40" s="48" t="str">
        <f>IF(E40="X","",IF(F40="X","",IF(G40="X","",IF(H40="X","",IF(I40="X","","A  COMPLETER")))))</f>
        <v>A  COMPLETER</v>
      </c>
      <c r="N40" s="99">
        <f t="shared" ref="N40:N41" si="5">(IF(E40="",0,1)+IF(F40="",0,1)+IF(G40="",0,1)+IF(H40="",0,1)+IF(I40="",0,1))</f>
        <v>0</v>
      </c>
    </row>
    <row r="41" spans="2:16" ht="18.75" x14ac:dyDescent="0.25">
      <c r="B41" s="34"/>
      <c r="C41" s="248" t="s">
        <v>22</v>
      </c>
      <c r="D41" s="249"/>
      <c r="E41" s="55"/>
      <c r="F41" s="44"/>
      <c r="G41" s="49"/>
      <c r="H41" s="49"/>
      <c r="I41" s="49"/>
      <c r="J41" s="14"/>
      <c r="L41" s="98" t="str">
        <f t="shared" si="4"/>
        <v/>
      </c>
      <c r="M41" s="48" t="str">
        <f>IF(E41="X","",IF(F41="X","",IF(G41="X","",IF(H41="X","",IF(I41="X","","A  COMPLETER")))))</f>
        <v>A  COMPLETER</v>
      </c>
      <c r="N41" s="99">
        <f t="shared" si="5"/>
        <v>0</v>
      </c>
    </row>
    <row r="42" spans="2:16" x14ac:dyDescent="0.25">
      <c r="B42" s="34"/>
      <c r="C42" s="47"/>
      <c r="D42" s="13"/>
      <c r="E42" s="100">
        <f>2-COUNTBLANK(E40:E41)</f>
        <v>0</v>
      </c>
      <c r="F42" s="42"/>
      <c r="G42" s="46"/>
      <c r="H42" s="43"/>
      <c r="I42" s="46"/>
      <c r="J42" s="14"/>
      <c r="M42" s="48"/>
    </row>
    <row r="43" spans="2:16" ht="15" customHeight="1" x14ac:dyDescent="0.25">
      <c r="B43" s="12"/>
      <c r="C43" s="11"/>
      <c r="D43" s="13"/>
      <c r="E43" s="13"/>
      <c r="F43" s="13"/>
      <c r="G43" s="13"/>
      <c r="H43" s="13"/>
      <c r="I43" s="13"/>
      <c r="J43" s="14"/>
    </row>
    <row r="44" spans="2:16" ht="15" customHeight="1" thickBot="1" x14ac:dyDescent="0.3">
      <c r="B44" s="12"/>
      <c r="C44" s="11"/>
      <c r="D44" s="13"/>
      <c r="E44" s="13"/>
      <c r="F44" s="13"/>
      <c r="G44" s="13"/>
      <c r="H44" s="13"/>
      <c r="I44" s="13"/>
      <c r="J44" s="14"/>
    </row>
    <row r="45" spans="2:16" s="1" customFormat="1" ht="31.5" customHeight="1" thickBot="1" x14ac:dyDescent="0.3">
      <c r="B45" s="34"/>
      <c r="C45" s="250" t="s">
        <v>44</v>
      </c>
      <c r="D45" s="251"/>
      <c r="E45" s="252"/>
      <c r="F45" s="182" t="s">
        <v>7</v>
      </c>
      <c r="G45" s="183" t="s">
        <v>79</v>
      </c>
      <c r="H45" s="180" t="s">
        <v>19</v>
      </c>
      <c r="I45" s="181">
        <f>K16+K24+K31+K37</f>
        <v>0</v>
      </c>
      <c r="J45" s="35"/>
      <c r="K45" s="63"/>
      <c r="L45" s="63"/>
      <c r="M45" s="114" t="str">
        <f>IF(F45="…","A  COMPLETER")</f>
        <v>A  COMPLETER</v>
      </c>
      <c r="N45" s="117"/>
      <c r="O45" s="117"/>
      <c r="P45" s="117"/>
    </row>
    <row r="46" spans="2:16" x14ac:dyDescent="0.25">
      <c r="B46" s="12"/>
      <c r="C46" s="19"/>
      <c r="D46" s="13"/>
      <c r="E46" s="13"/>
      <c r="F46" s="13"/>
      <c r="G46" s="13"/>
      <c r="H46" s="13"/>
      <c r="I46" s="13"/>
      <c r="J46" s="14"/>
    </row>
    <row r="47" spans="2:16" ht="15.75" thickBot="1" x14ac:dyDescent="0.3">
      <c r="B47" s="12"/>
      <c r="C47" s="20"/>
      <c r="D47" s="20"/>
      <c r="E47" s="20"/>
      <c r="F47" s="20"/>
      <c r="G47" s="20"/>
      <c r="H47" s="20"/>
      <c r="I47" s="20"/>
      <c r="J47" s="14"/>
    </row>
    <row r="48" spans="2:16" x14ac:dyDescent="0.25">
      <c r="B48" s="12"/>
      <c r="C48" s="107" t="s">
        <v>45</v>
      </c>
      <c r="D48" s="108"/>
      <c r="E48" s="262"/>
      <c r="F48" s="262"/>
      <c r="G48" s="262"/>
      <c r="H48" s="262"/>
      <c r="I48" s="263"/>
      <c r="J48" s="14"/>
    </row>
    <row r="49" spans="2:13" x14ac:dyDescent="0.25">
      <c r="B49" s="12"/>
      <c r="C49" s="255" t="s">
        <v>10</v>
      </c>
      <c r="D49" s="234"/>
      <c r="E49" s="234"/>
      <c r="F49" s="234"/>
      <c r="G49" s="234"/>
      <c r="H49" s="234"/>
      <c r="I49" s="235"/>
      <c r="J49" s="14"/>
    </row>
    <row r="50" spans="2:13" x14ac:dyDescent="0.25">
      <c r="B50" s="12"/>
      <c r="C50" s="255"/>
      <c r="D50" s="234"/>
      <c r="E50" s="234"/>
      <c r="F50" s="234"/>
      <c r="G50" s="234"/>
      <c r="H50" s="234"/>
      <c r="I50" s="235"/>
      <c r="J50" s="14"/>
    </row>
    <row r="51" spans="2:13" x14ac:dyDescent="0.25">
      <c r="B51" s="12"/>
      <c r="C51" s="255"/>
      <c r="D51" s="234"/>
      <c r="E51" s="234"/>
      <c r="F51" s="234"/>
      <c r="G51" s="234"/>
      <c r="H51" s="234"/>
      <c r="I51" s="235"/>
      <c r="J51" s="14"/>
    </row>
    <row r="52" spans="2:13" x14ac:dyDescent="0.25">
      <c r="B52" s="12"/>
      <c r="C52" s="255"/>
      <c r="D52" s="234"/>
      <c r="E52" s="234"/>
      <c r="F52" s="234"/>
      <c r="G52" s="234"/>
      <c r="H52" s="234"/>
      <c r="I52" s="235"/>
      <c r="J52" s="14"/>
      <c r="M52" s="114" t="str">
        <f>IF(C49="Saisir ici l'appréciation"," A  COMPLETER")</f>
        <v xml:space="preserve"> A  COMPLETER</v>
      </c>
    </row>
    <row r="53" spans="2:13" x14ac:dyDescent="0.25">
      <c r="B53" s="12"/>
      <c r="C53" s="255"/>
      <c r="D53" s="234"/>
      <c r="E53" s="234"/>
      <c r="F53" s="234"/>
      <c r="G53" s="234"/>
      <c r="H53" s="234"/>
      <c r="I53" s="235"/>
      <c r="J53" s="14"/>
    </row>
    <row r="54" spans="2:13" ht="15.75" thickBot="1" x14ac:dyDescent="0.3">
      <c r="B54" s="12"/>
      <c r="C54" s="256"/>
      <c r="D54" s="244"/>
      <c r="E54" s="244"/>
      <c r="F54" s="244"/>
      <c r="G54" s="244"/>
      <c r="H54" s="244"/>
      <c r="I54" s="245"/>
      <c r="J54" s="14"/>
    </row>
    <row r="55" spans="2:13" ht="15.75" thickBot="1" x14ac:dyDescent="0.3">
      <c r="B55" s="12"/>
      <c r="C55" s="103"/>
      <c r="D55" s="103"/>
      <c r="E55" s="103"/>
      <c r="F55" s="103"/>
      <c r="G55" s="103"/>
      <c r="H55" s="103"/>
      <c r="I55" s="103"/>
      <c r="J55" s="14"/>
    </row>
    <row r="56" spans="2:13" s="118" customFormat="1" ht="20.100000000000001" customHeight="1" x14ac:dyDescent="0.25">
      <c r="B56" s="135"/>
      <c r="C56" s="106" t="s">
        <v>71</v>
      </c>
      <c r="D56" s="109" t="s">
        <v>75</v>
      </c>
      <c r="E56" s="257" t="s">
        <v>72</v>
      </c>
      <c r="F56" s="257"/>
      <c r="G56" s="257"/>
      <c r="H56" s="257"/>
      <c r="I56" s="258"/>
      <c r="J56" s="142"/>
      <c r="K56" s="143"/>
      <c r="L56" s="143"/>
      <c r="M56" s="144" t="str">
        <f>IF(D56="NOM Prénom"," A  COMPLETER",IF(G56="Discipline"," A  COMPLETER",""))</f>
        <v xml:space="preserve"> A  COMPLETER</v>
      </c>
    </row>
    <row r="57" spans="2:13" s="118" customFormat="1" ht="20.100000000000001" customHeight="1" thickBot="1" x14ac:dyDescent="0.3">
      <c r="B57" s="135"/>
      <c r="C57" s="145"/>
      <c r="D57" s="110" t="s">
        <v>75</v>
      </c>
      <c r="E57" s="244" t="s">
        <v>72</v>
      </c>
      <c r="F57" s="244"/>
      <c r="G57" s="244"/>
      <c r="H57" s="244"/>
      <c r="I57" s="245"/>
      <c r="J57" s="142"/>
      <c r="K57" s="143"/>
      <c r="L57" s="143"/>
      <c r="M57" s="144" t="str">
        <f>IF(D57="NOM Prénom"," A  COMPLETER",IF(G57="Discipline"," A  COMPLETER",""))</f>
        <v xml:space="preserve"> A  COMPLETER</v>
      </c>
    </row>
    <row r="58" spans="2:13" s="118" customFormat="1" ht="15.75" thickBot="1" x14ac:dyDescent="0.3">
      <c r="B58" s="135"/>
      <c r="C58" s="141"/>
      <c r="D58" s="141"/>
      <c r="E58" s="141"/>
      <c r="F58" s="141"/>
      <c r="G58" s="141"/>
      <c r="H58" s="141"/>
      <c r="I58" s="141"/>
      <c r="J58" s="142"/>
      <c r="K58" s="143"/>
      <c r="L58" s="143"/>
    </row>
    <row r="59" spans="2:13" s="118" customFormat="1" ht="20.100000000000001" customHeight="1" thickBot="1" x14ac:dyDescent="0.3">
      <c r="B59" s="135"/>
      <c r="C59" s="146"/>
      <c r="D59" s="141"/>
      <c r="E59" s="141"/>
      <c r="F59" s="141"/>
      <c r="G59" s="147" t="s">
        <v>73</v>
      </c>
      <c r="H59" s="246" t="s">
        <v>74</v>
      </c>
      <c r="I59" s="247"/>
      <c r="J59" s="142"/>
      <c r="K59" s="143"/>
      <c r="L59" s="143"/>
      <c r="M59" s="144" t="str">
        <f>IF(H59="saisir la date"," A  COMPLETER")</f>
        <v xml:space="preserve"> A  COMPLETER</v>
      </c>
    </row>
    <row r="60" spans="2:13" s="118" customFormat="1" ht="15.75" thickBot="1" x14ac:dyDescent="0.3">
      <c r="B60" s="148"/>
      <c r="C60" s="149"/>
      <c r="D60" s="150"/>
      <c r="E60" s="150"/>
      <c r="F60" s="150"/>
      <c r="G60" s="150"/>
      <c r="H60" s="150"/>
      <c r="I60" s="150"/>
      <c r="J60" s="151"/>
      <c r="K60" s="143"/>
      <c r="L60" s="143"/>
    </row>
  </sheetData>
  <sheetProtection algorithmName="SHA-512" hashValue="p0Dk4nO5P3ZfLtu3W10INw5Yhn5+0lGVwLd6uA7wH6Hc06nUKAE0NTtVd3WszYyss7x26Z2IPcxn3drhlMXikA==" saltValue="wu0jkpYGwO0868WqvbEnhw==" spinCount="100000" sheet="1" objects="1" scenarios="1"/>
  <mergeCells count="30">
    <mergeCell ref="F36:I36"/>
    <mergeCell ref="E56:I56"/>
    <mergeCell ref="E57:I57"/>
    <mergeCell ref="H59:I59"/>
    <mergeCell ref="C28:D28"/>
    <mergeCell ref="M14:S15"/>
    <mergeCell ref="C49:I54"/>
    <mergeCell ref="F30:I30"/>
    <mergeCell ref="E48:I48"/>
    <mergeCell ref="C24:D24"/>
    <mergeCell ref="C31:D31"/>
    <mergeCell ref="C37:D37"/>
    <mergeCell ref="C45:E45"/>
    <mergeCell ref="C40:D40"/>
    <mergeCell ref="C41:D41"/>
    <mergeCell ref="C34:D34"/>
    <mergeCell ref="C27:D27"/>
    <mergeCell ref="C19:D19"/>
    <mergeCell ref="C20:D20"/>
    <mergeCell ref="C21:D21"/>
    <mergeCell ref="L14:L15"/>
    <mergeCell ref="C3:I3"/>
    <mergeCell ref="D7:I7"/>
    <mergeCell ref="F15:I15"/>
    <mergeCell ref="F23:I23"/>
    <mergeCell ref="C16:D16"/>
    <mergeCell ref="E5:F5"/>
    <mergeCell ref="G5:I5"/>
    <mergeCell ref="C9:I9"/>
    <mergeCell ref="C11:D13"/>
  </mergeCells>
  <conditionalFormatting sqref="E22">
    <cfRule type="cellIs" dxfId="4" priority="5" operator="greaterThanOrEqual">
      <formula>2</formula>
    </cfRule>
  </conditionalFormatting>
  <conditionalFormatting sqref="E29">
    <cfRule type="cellIs" dxfId="3" priority="4" operator="greaterThanOrEqual">
      <formula>2</formula>
    </cfRule>
  </conditionalFormatting>
  <conditionalFormatting sqref="E35">
    <cfRule type="cellIs" dxfId="2" priority="3" operator="greaterThanOrEqual">
      <formula>2</formula>
    </cfRule>
  </conditionalFormatting>
  <conditionalFormatting sqref="E42">
    <cfRule type="cellIs" dxfId="1" priority="2" operator="greaterThanOrEqual">
      <formula>2</formula>
    </cfRule>
  </conditionalFormatting>
  <conditionalFormatting sqref="I45">
    <cfRule type="expression" dxfId="0" priority="1">
      <formula>OR($E$22&gt;=2,$E$29&gt;=2,$E$35&gt;=2,$E$42&gt;=2)</formula>
    </cfRule>
  </conditionalFormatting>
  <printOptions horizontalCentered="1" verticalCentered="1"/>
  <pageMargins left="0.25" right="0.25" top="0.75" bottom="0.75" header="0.3" footer="0.3"/>
  <pageSetup paperSize="9" scale="5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B0F0"/>
  </sheetPr>
  <dimension ref="C1:L1"/>
  <sheetViews>
    <sheetView showGridLines="0" zoomScale="90" zoomScaleNormal="90" workbookViewId="0">
      <selection activeCell="H20" sqref="H20"/>
    </sheetView>
  </sheetViews>
  <sheetFormatPr baseColWidth="10" defaultRowHeight="15" x14ac:dyDescent="0.25"/>
  <cols>
    <col min="3" max="3" width="10.85546875" style="9"/>
    <col min="11" max="12" width="10.85546875" style="60"/>
  </cols>
  <sheetData/>
  <printOptions horizontalCentered="1" verticalCentered="1"/>
  <pageMargins left="0.31496062992125984" right="0.31496062992125984" top="0.19685039370078741" bottom="0.19685039370078741" header="0.31496062992125984" footer="0.31496062992125984"/>
  <pageSetup paperSize="9" scale="50"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Consignes d'utilisation</vt:lpstr>
      <vt:lpstr>Données candidat</vt:lpstr>
      <vt:lpstr>Niveaux d'évaluation</vt:lpstr>
      <vt:lpstr>1ère partie</vt:lpstr>
      <vt:lpstr>2ème partie</vt:lpstr>
      <vt:lpstr>1ère partie 1CAP</vt:lpstr>
      <vt:lpstr>'2ème partie'!Zone_d_impression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Franck JARGEAIS</dc:creator>
  <cp:lastModifiedBy>sbottinelli</cp:lastModifiedBy>
  <cp:lastPrinted>2021-02-12T17:52:01Z</cp:lastPrinted>
  <dcterms:created xsi:type="dcterms:W3CDTF">2016-11-17T09:36:36Z</dcterms:created>
  <dcterms:modified xsi:type="dcterms:W3CDTF">2021-05-04T20:03:10Z</dcterms:modified>
</cp:coreProperties>
</file>